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70" windowWidth="22995" windowHeight="8295" firstSheet="2" activeTab="2"/>
  </bookViews>
  <sheets>
    <sheet name="таблица 6 для отчета и тал7,8,9" sheetId="8" r:id="rId1"/>
    <sheet name="таблица 7 " sheetId="9" r:id="rId2"/>
    <sheet name="Таблица 8  " sheetId="3" r:id="rId3"/>
    <sheet name=" Таблица 9" sheetId="4" r:id="rId4"/>
    <sheet name="Лист1" sheetId="10" r:id="rId5"/>
  </sheets>
  <calcPr calcId="145621"/>
</workbook>
</file>

<file path=xl/calcChain.xml><?xml version="1.0" encoding="utf-8"?>
<calcChain xmlns="http://schemas.openxmlformats.org/spreadsheetml/2006/main">
  <c r="C12" i="8" l="1"/>
  <c r="D44" i="8" l="1"/>
  <c r="D40" i="8"/>
  <c r="D59" i="8"/>
  <c r="D55" i="8"/>
  <c r="C55" i="8"/>
  <c r="D47" i="8"/>
  <c r="C47" i="8"/>
  <c r="D77" i="8"/>
  <c r="C77" i="8"/>
  <c r="D82" i="8"/>
  <c r="C82" i="8"/>
  <c r="D80" i="8"/>
  <c r="C80" i="8"/>
  <c r="D74" i="8"/>
  <c r="C74" i="8"/>
  <c r="D53" i="8"/>
  <c r="C53" i="8"/>
  <c r="D49" i="8"/>
  <c r="C49" i="8"/>
  <c r="F18" i="9" l="1"/>
  <c r="E18" i="9"/>
  <c r="D18" i="9"/>
  <c r="C18" i="9"/>
  <c r="B18" i="9"/>
  <c r="G17" i="9"/>
  <c r="G16" i="9"/>
  <c r="G15" i="9"/>
  <c r="G18" i="9" l="1"/>
  <c r="D86" i="8"/>
  <c r="C86" i="8"/>
  <c r="D70" i="8"/>
  <c r="C70" i="8"/>
  <c r="D67" i="8"/>
  <c r="C67" i="8"/>
  <c r="D64" i="8"/>
  <c r="C64" i="8"/>
  <c r="D134" i="8" l="1"/>
  <c r="C134" i="8"/>
  <c r="D132" i="8"/>
  <c r="C132" i="8"/>
  <c r="C128" i="8"/>
  <c r="D62" i="8"/>
  <c r="C62" i="8"/>
  <c r="D58" i="8"/>
  <c r="C58" i="8"/>
  <c r="D51" i="8"/>
  <c r="C51" i="8"/>
  <c r="D43" i="8"/>
  <c r="C43" i="8"/>
  <c r="D39" i="8"/>
  <c r="C39" i="8"/>
  <c r="C35" i="8"/>
  <c r="D22" i="8"/>
  <c r="C22" i="8"/>
  <c r="D20" i="8"/>
  <c r="C20" i="8"/>
  <c r="D18" i="8"/>
  <c r="C18" i="8"/>
  <c r="D16" i="8"/>
  <c r="C16" i="8"/>
  <c r="C89" i="8" l="1"/>
  <c r="D89" i="8"/>
  <c r="D136" i="8"/>
  <c r="C136" i="8"/>
  <c r="C24" i="8"/>
  <c r="D24" i="8"/>
  <c r="C25" i="8" l="1"/>
  <c r="C90" i="8"/>
  <c r="C137" i="8"/>
  <c r="D11" i="8"/>
  <c r="C11" i="8"/>
</calcChain>
</file>

<file path=xl/sharedStrings.xml><?xml version="1.0" encoding="utf-8"?>
<sst xmlns="http://schemas.openxmlformats.org/spreadsheetml/2006/main" count="288" uniqueCount="131">
  <si>
    <t>«Развитие системы образования Сельцовского городского округа Брянской области</t>
  </si>
  <si>
    <t>Наименование</t>
  </si>
  <si>
    <t>Единица измерения</t>
  </si>
  <si>
    <t>Запланировано на</t>
  </si>
  <si>
    <t>отчетный период (P)</t>
  </si>
  <si>
    <t>Исполнено за отчетный</t>
  </si>
  <si>
    <t>период (F)</t>
  </si>
  <si>
    <t>Исполнение бюджетных ассигнований, запланированных на решение задачи муниципальной программы (m)</t>
  </si>
  <si>
    <t>рублей</t>
  </si>
  <si>
    <t>% исполнения запланированных бюджетных ассигнований</t>
  </si>
  <si>
    <t>Достижение целевых значений показателей, характеризующих решение задачи муниципальной программы (k)</t>
  </si>
  <si>
    <t>Итого</t>
  </si>
  <si>
    <t>% достижения запланированных значений показателей</t>
  </si>
  <si>
    <t>Доля учителей и руководителей общеобразовательных учреждений, прошедших повышение квалификации и (или) профессиональную переподготовку для работы  в соответствии с федеральными государственными  образовательными стандартами</t>
  </si>
  <si>
    <t>Внедрение федеральных государственных образовательных стандартов</t>
  </si>
  <si>
    <t>Доля просроченной кредиторской задолженности на конец отчетного периода в общем объеме расходов по главному распорядителю</t>
  </si>
  <si>
    <t>Доля обучающихся по программам общего образования, участвующих  в олимпиадах и конкурсах различного уровня</t>
  </si>
  <si>
    <t>Доля обучающихся по программам общего образования, участвующих  во  всероссийских и межрегиональных олимпиадах и конкурсах</t>
  </si>
  <si>
    <t>Доля обучающихся по программам общего образования – призеров всероссийских и межрегиональных олимпиад и конкурсов от общего числа участников, представлявших Брянскую область</t>
  </si>
  <si>
    <t>Доля обучающихся по программам общего образования, участвующих  в городских интеллектуальных играх, марафонах, КВН</t>
  </si>
  <si>
    <t>Доля образовательных учреждений, получивших поощрение, в общем количестве участвующих образовательных учреждений, участвовавших в организации и проведении олимпиад, выставок, конкурсов, конференций и других общественных мероприятий в сфере образования</t>
  </si>
  <si>
    <t>Доля победителей городских олимпиад от учащихся общеобразовательных  школ</t>
  </si>
  <si>
    <t>Доля  дошкольных учреждений, принявших участие в конкурсе «Детский сад года», в  общем количестве дошкольных учреждений города</t>
  </si>
  <si>
    <t>Доля  педагогических работников общеобразовательных учреждений, получивших поощрение за достижение наилучших результатов в учебно-воспитательной работе, в общей численности педагогических работников образовательных учреждений</t>
  </si>
  <si>
    <t>Доля городских и областных мероприятий среди школьников, в которых приняли участие учащиеся  образовательных учреждений города</t>
  </si>
  <si>
    <t>Доля одаренных детей, подростков, получивших стипендию  администрации города в области образования в общем числе учащихся</t>
  </si>
  <si>
    <t>Доля общеобразовательных организаций, соответствующих современным требованиям  обучения, в общем количестве общеобразовательных организаций</t>
  </si>
  <si>
    <t>%</t>
  </si>
  <si>
    <t>Обеспечение питанием учащихся</t>
  </si>
  <si>
    <t xml:space="preserve">Доля  освоенных средств из областного и местного бюджетов на улучшение  материально-технической базы  учреждений образования </t>
  </si>
  <si>
    <t>Удельный вес детей школьного возраста, охваченный всеми формами оздоровления и отдыха</t>
  </si>
  <si>
    <t>Доля обучающихся в образовательных организациях города, обратившихся за психологической помощью, в общей численности обратившихся за психологической помощью</t>
  </si>
  <si>
    <t>Обеспеченность детей дошкольного возраста местами в дошкольных образовательных организациях</t>
  </si>
  <si>
    <t>Доля выпускников общеобразовательных организаций, не сдавших единый государственный экзамен, в общей численности выпускников общеобразовательных организаций</t>
  </si>
  <si>
    <t>Доля выпускников общеобразовательных организаций, получивших балл на едином государственном экзамене  выше 80, в общей численности выпускников общеобразовательных организаций</t>
  </si>
  <si>
    <t>Доля обучающихся в общеобразовательных организациях, занимающихся во  вторую смену, в общей численности  обучающихся общеобразовательных организаций</t>
  </si>
  <si>
    <t>Доля общеобразовательных организаций, реализующих программы общего образования, имеющие физкультурный зал, в общей численности общеобразовательных организаций, реализующих программы  общего образования</t>
  </si>
  <si>
    <t>Доля отличников учебы 9-11 классов от  общего количества учащихся в 9-11 классах общеобразовательных школ</t>
  </si>
  <si>
    <t>количество  мест на  1000 детей в возрасте от 3 до 7 лет</t>
  </si>
  <si>
    <t>таблица 6</t>
  </si>
  <si>
    <t>Выплата компенсации части родительской платы за содержание ребенка в  дошкольных образовательных организациях</t>
  </si>
  <si>
    <t>Охват мерами социальной поддержки по оплате жилого помещения с отоплением и освещением педагогических работников образовательных организаций, работающих и проживающих в сельской местности</t>
  </si>
  <si>
    <t>Значения баллов</t>
  </si>
  <si>
    <t>Итоговая оценка эффективности решения задачи муниципальной программы (I)</t>
  </si>
  <si>
    <t>оценка достижения целевых значений</t>
  </si>
  <si>
    <t>показателей</t>
  </si>
  <si>
    <t>оценка исполнения</t>
  </si>
  <si>
    <t>бюджетных ассигнований</t>
  </si>
  <si>
    <t>7 = {2…4} + 6</t>
  </si>
  <si>
    <t>Итого (R)</t>
  </si>
  <si>
    <t xml:space="preserve">достигнуто менее                 85 процентов целевых значений показателей
(K &lt; 85 %)
</t>
  </si>
  <si>
    <t xml:space="preserve">целевые значения показателей достигнуты в полном объеме
(K = 100 %)
</t>
  </si>
  <si>
    <t>таблица 7</t>
  </si>
  <si>
    <t xml:space="preserve">Итоговая оценка достижения целей, решения задач муниципальной программы </t>
  </si>
  <si>
    <t>Сводная оценка эффективности реализации</t>
  </si>
  <si>
    <t xml:space="preserve">                  </t>
  </si>
  <si>
    <t>Вывод об эффективности реализации муниципальной программы (подпрограммы)</t>
  </si>
  <si>
    <t>Критерий эффективности</t>
  </si>
  <si>
    <t>N – количество задач муниципальной программы.</t>
  </si>
  <si>
    <t>таблица 8</t>
  </si>
  <si>
    <t>Вывод</t>
  </si>
  <si>
    <t>Вариант решения</t>
  </si>
  <si>
    <t>таблица 9</t>
  </si>
  <si>
    <t xml:space="preserve">достигнуто от 85 до 100 процентов целевых значений показателей
(85%   &lt; =  K &lt;       100 %)
</t>
  </si>
  <si>
    <t>Доля общеобразовательных организаций, реализующих программы общего образования,  здания которых находятся в аварийном состоянии или требуют капитального ремонта, в общей численности общеобразовательных организаций, реализующих программы  общего образования</t>
  </si>
  <si>
    <t>основное мероприятие 1: Руководство и управление в сфере установленных фукций органов местного самоуправления</t>
  </si>
  <si>
    <t>основное мероприятие 2: Обеспечение оказания услуг в сфере образования</t>
  </si>
  <si>
    <t xml:space="preserve">основное мероприятие 1: 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образования;
  </t>
  </si>
  <si>
    <t xml:space="preserve">основное мероприятие 2: возмещение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учреждений, расположенных в сельской местности или посёлках городского типа Брянской области
</t>
  </si>
  <si>
    <t>средства местного бюджета</t>
  </si>
  <si>
    <t>поступление из областного бюджета</t>
  </si>
  <si>
    <t>внебюджетные источники</t>
  </si>
  <si>
    <t xml:space="preserve">«Развитие системы образования Сельцовского городского округа Брянской области (2016 – 2020 годы)» </t>
  </si>
  <si>
    <t xml:space="preserve">Цель муниципальной программы: эффективное исполнение полномочий Отдела образования администрации г. Сельцо;
-обеспечение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экономики;
-социальная поддержка в сфере образования
</t>
  </si>
  <si>
    <t xml:space="preserve">Задача муниципальной программы: - реализация государственной политики в сфере образования на территории Сельцовского городского округа;
-повышение доступности и качества предоставления дошкольного, общего образования, дополнительного образования детей;
-проведение оздоровительной кампании детей;
- реализация мер государственной поддержки работников образования;
-предоставление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
</t>
  </si>
  <si>
    <t>Задача муниципальной подрограммы: реализация государственной политики в сфере образования на территории Сельцовского городского округа</t>
  </si>
  <si>
    <t xml:space="preserve">Задача муниципальной подпрограммы : - повышение доступности и качества предоставления дошкольного, общего образования, дополнительного образования детей;
- проведение оздоровительной кампании детей
</t>
  </si>
  <si>
    <t xml:space="preserve">Задача муниципальной подпрограммы: - реализация мер государственной поддержки работников образования;
- 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
</t>
  </si>
  <si>
    <t>Доля обучающихся в образовательных организациях города, принявших участие в проведении комплекса ГТО</t>
  </si>
  <si>
    <t>основное мероприятие 3: Информационное обеспечение (публикации, программы) деятельности образовательных учреждений</t>
  </si>
  <si>
    <t>основное мероприятие 4: Создание условий для эффективного и ответственного управления муниципальными финансами</t>
  </si>
  <si>
    <t>Освоение средств по целевому назначению</t>
  </si>
  <si>
    <t>Информационное обеспечение (публикации, программы) деятельности образовательных учреждений</t>
  </si>
  <si>
    <t>да,нет</t>
  </si>
  <si>
    <t>Доля педагогических работников, участвующих  в конкурсе «Учитель года» в общей численности педагогических работников общеобразовательных учреждений</t>
  </si>
  <si>
    <t xml:space="preserve">бюджетные
ассигнования
исполнены в
запланированном объеме
((М &gt; 95 %)
</t>
  </si>
  <si>
    <t>Доля педагогических работников, участвующих  в конкурсе «Воспитатель года» в общей численности педагогических работников общеобразовательных учреждений</t>
  </si>
  <si>
    <t xml:space="preserve">Доля  общеобразовательных организаций, в которых проведен капитальный ремонт кровли, в общем количестве общеобразовательных организаций города </t>
  </si>
  <si>
    <t>поступления из федерального бюджета</t>
  </si>
  <si>
    <t>основное мероприятие 3.1: Проведение оздоровительной компании детей</t>
  </si>
  <si>
    <t xml:space="preserve"> реализация государственной политики в сфере образования на территории Сельцовского городского округа</t>
  </si>
  <si>
    <t>повышение доступности и качества предоставления дошкольного, общего образования, дополнительного образования детей;
- проведение оздоровительной кампании детей</t>
  </si>
  <si>
    <t>реализация мер государственной поддержки работников образования;
- 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</si>
  <si>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 xml:space="preserve">Критерии принятия решений об  изменении  (корректировке) или прекращении  реализации муниципальной программы муниципальной программы «Развитие системы образования 
Сельцовского городского округа»
</t>
  </si>
  <si>
    <t xml:space="preserve">Муниципальной программы
«Развитие системы образования 
Сельцовского городского округа Брянской области"
</t>
  </si>
  <si>
    <t xml:space="preserve">Целевые среднегодовые показатели  заработной платы педагогических работников учреждений, реализующих программы дошкольного образования по муниципальному образованию "город Сельцо"
</t>
  </si>
  <si>
    <t>Целевые среднегодовые показатели  заработной платы педагогических работников учреждений общего образования по муниципальному образованию "город Сельцо"</t>
  </si>
  <si>
    <r>
      <t xml:space="preserve">Оценка достижения целей и решения задач </t>
    </r>
    <r>
      <rPr>
        <sz val="12"/>
        <rFont val="Times New Roman"/>
        <family val="1"/>
        <charset val="204"/>
      </rPr>
      <t>муниципальной программы</t>
    </r>
  </si>
  <si>
    <r>
      <rPr>
        <b/>
        <sz val="12"/>
        <rFont val="Times New Roman"/>
        <family val="1"/>
        <charset val="204"/>
      </rPr>
      <t>Цель муниципальной подрограммы: «Управление в сфере образования» муниципальной программы  «Развитие системы образования Сельцовского городского округа»</t>
    </r>
    <r>
      <rPr>
        <sz val="12"/>
        <rFont val="Times New Roman"/>
        <family val="1"/>
        <charset val="204"/>
      </rPr>
      <t>: эффективное исполнение полномочий Отдела образования администрации г. Сельцо</t>
    </r>
  </si>
  <si>
    <t>основное мероприятие2,1: Дошкольные образовательные организации</t>
  </si>
  <si>
    <t>основное мероприятие 2.2: Общеобразовательные организации</t>
  </si>
  <si>
    <t>основное мероприятие 2.3.1: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</si>
  <si>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основное мероприятие 2.3.2: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</si>
  <si>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основное мероприятие 2.4.1:Финансовое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</si>
  <si>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основное мероприятие 2.4.2.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</si>
  <si>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основное мероприятие 2.5: Организация и проведение олимпиад, выставок, конкурсов, конференций и других мероприятий  общественных мероприятий в сфере образования</t>
  </si>
  <si>
    <t>основное мероприятие 2.6: Учреждения психолого-медико-социального сопровождения</t>
  </si>
  <si>
    <t>основное мероприятие 2.7 Дополнительные меры государственной поддержки обучающихся</t>
  </si>
  <si>
    <t>основное мероприятие 2.8: Капитальный ремонт  кровель муниципальных образовательных организаций Брянской области</t>
  </si>
  <si>
    <t>основное мероприятие 2.9: Замена оконных блоков муниципальных образовательных организаций  Брянской области</t>
  </si>
  <si>
    <t>основное мероприятие 2.10: Региональный проект  "Успех каждого ребенка".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</si>
  <si>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2.11: Создание  цифровой образовательной среды в общеобразовательных организациях и профессиональных обраховательных организациях Брянской обласим</t>
  </si>
  <si>
    <t>основное мероприятие 2.12: Приведение в соответствии с  брендбуком "Точки роста" помещений муниципальных образовательных организаций</t>
  </si>
  <si>
    <t xml:space="preserve">основное мероприятие 2.13: Обеспечение выплат  ежемесячного денежного вознаграждения за классное руководство педагогическим работникам государственных  образовательных организаций  субъектов Российской Федерации и муниципальных образовательных организаций,  реализующих образовательные программы начального, основного общего и среднего общего образования, в том числе  адаптированные основные общеобразовательные программы </t>
  </si>
  <si>
    <t>основное мероприятие 2.14: Организация бесплатного  горячего   питания  обучающихся,получающих начальное общее образование в государственныхи муниципальных образовательных организациях</t>
  </si>
  <si>
    <r>
      <rPr>
        <b/>
        <sz val="12"/>
        <rFont val="Times New Roman"/>
        <family val="1"/>
        <charset val="204"/>
      </rPr>
      <t>Цель муниципальной подпрограммы «Реализация образовательных программ» муниципальной программы «Развитие системы образования Сельцовского городского округа»</t>
    </r>
    <r>
      <rPr>
        <sz val="12"/>
        <rFont val="Times New Roman"/>
        <family val="1"/>
        <charset val="204"/>
      </rPr>
      <t>: 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  </r>
  </si>
  <si>
    <r>
      <t xml:space="preserve">Цель муниципальной подпрограммы: «Социальная поддержка населения в сфере образования»: </t>
    </r>
    <r>
      <rPr>
        <sz val="12"/>
        <rFont val="Times New Roman"/>
        <family val="1"/>
        <charset val="204"/>
      </rPr>
      <t xml:space="preserve">социальная поддержка в сфере образования </t>
    </r>
  </si>
  <si>
    <t>Соотношение  средней заработной платы педагогических работников  дошкольных образовательных организаций к средней заработной плате в сфере общего образования в Сельцовском городском округе</t>
  </si>
  <si>
    <t>Доля  освоенных средств из областного и местного бюджетов на улучшение  материально-технической базы  учреждений образования</t>
  </si>
  <si>
    <t xml:space="preserve">Соотношение  средней заработной платы педагогических работников общеобразовательных  организаций к средней заработной плате: 
- в Сельцовском городском округе
</t>
  </si>
  <si>
    <t>Доля  освоенных средств из областного и местного бюджетов на улучшение  материально-технической базы  учреждений образования (Замена оконных блоков муниципальных образовательных организаций  Брянской области)</t>
  </si>
  <si>
    <t>Доля  освоенных средств из областного и местного бюджетов на улучшение  материально-технической базы  учреждений образования (проект  "Успех каждого ребенка".    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</si>
  <si>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Доля  освоенных средств из областного и местного бюджетов на улучшение  материально-технической базы  учреждений образования (Создание  цифровой образовательной среды в общеобразовательных организациях и профессиональных образовательных организациях Брянской области)</t>
  </si>
  <si>
    <t>Доля  освоенных средств из областного и местного бюджетов на улучшение  материально-технической базы  учреждений образования (Приведение в соответствии с  брендбуком "Точки роста" помещений муниципальных образовательных организаций)</t>
  </si>
  <si>
    <t>Доля педагогических работников общеобразовательных организаций, получивших вознаграждение за классное руководство ,в общей численности педагогических работников такой категории</t>
  </si>
  <si>
    <t>Доля обучающихся, получающих начальное общее образование в  муниципальных образовательных организациях, получающих   бесплатное    горячее питание, к общему количеству обучающихся, получающих начальное общее образование в муниципальных образовательных организациях</t>
  </si>
  <si>
    <t xml:space="preserve">бюджетные
ассигнования
исполнены в
объеме, менее
запланированного
(М =&lt; 95 %)
</t>
  </si>
  <si>
    <t>11&gt;3*3</t>
  </si>
  <si>
    <t>R &gt; 3 х N</t>
  </si>
  <si>
    <t>Эффективность выше плановой</t>
  </si>
  <si>
    <t xml:space="preserve">реализация признается целесообразной, продолжается 
финансирование мероприятий. Возможно рассмотрение вопроса о дополнительном финансировании мероприятий путем дополнительного выделения денежных средств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</si>
</sst>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2" borderId="0" xfId="0" applyFont="1" applyFill="1"/>
    <xf numFmtId="2" fontId="2" fillId="2" borderId="0" xfId="0" applyNumberFormat="1" applyFont="1" applyFill="1"/>
    <xf numFmtId="0" fontId="0" fillId="2" borderId="0" xfId="0" applyFill="1"/>
    <xf numFmtId="2" fontId="3" fillId="2" borderId="0" xfId="0" applyNumberFormat="1" applyFont="1" applyFill="1"/>
    <xf numFmtId="0" fontId="0" fillId="2" borderId="0" xfId="0" applyFill="1" applyBorder="1"/>
    <xf numFmtId="2" fontId="3" fillId="2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2" fontId="0" fillId="0" borderId="0" xfId="0" applyNumberFormat="1"/>
    <xf numFmtId="2" fontId="0" fillId="2" borderId="0" xfId="0" applyNumberFormat="1" applyFill="1"/>
    <xf numFmtId="0" fontId="7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/>
    </xf>
    <xf numFmtId="2" fontId="9" fillId="2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/>
    </xf>
    <xf numFmtId="2" fontId="8" fillId="2" borderId="10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/>
    </xf>
    <xf numFmtId="2" fontId="9" fillId="2" borderId="5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/>
    </xf>
    <xf numFmtId="2" fontId="8" fillId="2" borderId="5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2" fontId="10" fillId="2" borderId="5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horizontal="center" vertical="top" wrapText="1"/>
    </xf>
    <xf numFmtId="165" fontId="8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/>
    </xf>
    <xf numFmtId="165" fontId="10" fillId="2" borderId="5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/>
    <xf numFmtId="0" fontId="12" fillId="2" borderId="0" xfId="0" applyFont="1" applyFill="1"/>
    <xf numFmtId="2" fontId="12" fillId="2" borderId="0" xfId="0" applyNumberFormat="1" applyFont="1" applyFill="1"/>
    <xf numFmtId="0" fontId="8" fillId="2" borderId="6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top" wrapText="1"/>
    </xf>
    <xf numFmtId="1" fontId="8" fillId="2" borderId="3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1" fontId="10" fillId="2" borderId="6" xfId="0" applyNumberFormat="1" applyFont="1" applyFill="1" applyBorder="1" applyAlignment="1">
      <alignment horizontal="center" vertical="top" wrapText="1"/>
    </xf>
    <xf numFmtId="1" fontId="10" fillId="2" borderId="2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A121" workbookViewId="0">
      <selection activeCell="A125" sqref="A125"/>
    </sheetView>
  </sheetViews>
  <sheetFormatPr defaultRowHeight="15" x14ac:dyDescent="0.25"/>
  <cols>
    <col min="1" max="1" width="103.85546875" customWidth="1"/>
    <col min="2" max="2" width="25.28515625" customWidth="1"/>
    <col min="3" max="3" width="24.140625" customWidth="1"/>
    <col min="4" max="4" width="25.28515625" customWidth="1"/>
    <col min="5" max="5" width="14.140625" customWidth="1"/>
    <col min="6" max="6" width="15.140625" customWidth="1"/>
    <col min="7" max="7" width="14.42578125" customWidth="1"/>
  </cols>
  <sheetData>
    <row r="1" spans="1:8" ht="33.75" customHeight="1" x14ac:dyDescent="0.25">
      <c r="A1" s="29"/>
      <c r="B1" s="30"/>
      <c r="C1" s="30"/>
      <c r="D1" s="30" t="s">
        <v>39</v>
      </c>
    </row>
    <row r="2" spans="1:8" ht="15.75" x14ac:dyDescent="0.25">
      <c r="A2" s="31" t="s">
        <v>97</v>
      </c>
      <c r="B2" s="30"/>
      <c r="C2" s="30"/>
      <c r="D2" s="30"/>
    </row>
    <row r="3" spans="1:8" ht="35.25" customHeight="1" x14ac:dyDescent="0.25">
      <c r="A3" s="32" t="s">
        <v>0</v>
      </c>
      <c r="B3" s="30"/>
      <c r="C3" s="30"/>
      <c r="D3" s="30"/>
    </row>
    <row r="4" spans="1:8" ht="18.75" x14ac:dyDescent="0.25">
      <c r="A4" s="32"/>
      <c r="B4" s="30"/>
      <c r="C4" s="30"/>
      <c r="D4" s="30"/>
    </row>
    <row r="5" spans="1:8" ht="16.5" thickBot="1" x14ac:dyDescent="0.3">
      <c r="A5" s="33"/>
      <c r="B5" s="30"/>
      <c r="C5" s="30"/>
      <c r="D5" s="30"/>
    </row>
    <row r="6" spans="1:8" ht="15.75" x14ac:dyDescent="0.25">
      <c r="A6" s="99" t="s">
        <v>1</v>
      </c>
      <c r="B6" s="99" t="s">
        <v>2</v>
      </c>
      <c r="C6" s="34" t="s">
        <v>3</v>
      </c>
      <c r="D6" s="34" t="s">
        <v>5</v>
      </c>
      <c r="E6" s="9"/>
    </row>
    <row r="7" spans="1:8" ht="16.5" thickBot="1" x14ac:dyDescent="0.3">
      <c r="A7" s="100"/>
      <c r="B7" s="100"/>
      <c r="C7" s="35" t="s">
        <v>4</v>
      </c>
      <c r="D7" s="35" t="s">
        <v>6</v>
      </c>
      <c r="E7" s="9"/>
    </row>
    <row r="8" spans="1:8" ht="54.75" customHeight="1" thickBot="1" x14ac:dyDescent="0.3">
      <c r="A8" s="86" t="s">
        <v>73</v>
      </c>
      <c r="B8" s="101"/>
      <c r="C8" s="101"/>
      <c r="D8" s="102"/>
      <c r="E8" s="9"/>
    </row>
    <row r="9" spans="1:8" ht="109.5" customHeight="1" thickBot="1" x14ac:dyDescent="0.3">
      <c r="A9" s="86" t="s">
        <v>74</v>
      </c>
      <c r="B9" s="101"/>
      <c r="C9" s="101"/>
      <c r="D9" s="102"/>
      <c r="E9" s="9"/>
    </row>
    <row r="10" spans="1:8" ht="19.5" thickBot="1" x14ac:dyDescent="0.3">
      <c r="A10" s="103" t="s">
        <v>7</v>
      </c>
      <c r="B10" s="104"/>
      <c r="C10" s="104"/>
      <c r="D10" s="105"/>
      <c r="E10" s="9"/>
    </row>
    <row r="11" spans="1:8" ht="19.5" thickBot="1" x14ac:dyDescent="0.3">
      <c r="A11" s="36"/>
      <c r="B11" s="37" t="s">
        <v>8</v>
      </c>
      <c r="C11" s="38">
        <f>C24+C89+C136</f>
        <v>186385506.27000001</v>
      </c>
      <c r="D11" s="38">
        <f>D24+D89+D136</f>
        <v>177040728.07000002</v>
      </c>
      <c r="E11" s="9"/>
      <c r="G11" s="8"/>
      <c r="H11" s="8"/>
    </row>
    <row r="12" spans="1:8" ht="19.5" thickBot="1" x14ac:dyDescent="0.3">
      <c r="A12" s="106" t="s">
        <v>9</v>
      </c>
      <c r="B12" s="107"/>
      <c r="C12" s="108">
        <f>D11/C11%</f>
        <v>94.986317130011685</v>
      </c>
      <c r="D12" s="109"/>
      <c r="E12" s="9"/>
      <c r="G12" s="7"/>
      <c r="H12" s="7"/>
    </row>
    <row r="13" spans="1:8" ht="42.75" customHeight="1" thickBot="1" x14ac:dyDescent="0.3">
      <c r="A13" s="86" t="s">
        <v>98</v>
      </c>
      <c r="B13" s="87"/>
      <c r="C13" s="87"/>
      <c r="D13" s="88"/>
      <c r="E13" s="9"/>
      <c r="F13" s="10"/>
      <c r="G13" s="10"/>
    </row>
    <row r="14" spans="1:8" ht="26.25" customHeight="1" thickBot="1" x14ac:dyDescent="0.3">
      <c r="A14" s="86" t="s">
        <v>75</v>
      </c>
      <c r="B14" s="101"/>
      <c r="C14" s="101"/>
      <c r="D14" s="102"/>
      <c r="E14" s="9"/>
    </row>
    <row r="15" spans="1:8" ht="15.75" x14ac:dyDescent="0.25">
      <c r="A15" s="89" t="s">
        <v>7</v>
      </c>
      <c r="B15" s="90"/>
      <c r="C15" s="90"/>
      <c r="D15" s="91"/>
      <c r="E15" s="9"/>
    </row>
    <row r="16" spans="1:8" ht="31.5" x14ac:dyDescent="0.25">
      <c r="A16" s="39" t="s">
        <v>65</v>
      </c>
      <c r="B16" s="40" t="s">
        <v>8</v>
      </c>
      <c r="C16" s="41">
        <f>C17</f>
        <v>1032285</v>
      </c>
      <c r="D16" s="41">
        <f>D17</f>
        <v>981169.54</v>
      </c>
      <c r="E16" s="21"/>
      <c r="F16" s="20"/>
    </row>
    <row r="17" spans="1:6" ht="15.75" x14ac:dyDescent="0.25">
      <c r="A17" s="42" t="s">
        <v>69</v>
      </c>
      <c r="B17" s="43" t="s">
        <v>8</v>
      </c>
      <c r="C17" s="44">
        <v>1032285</v>
      </c>
      <c r="D17" s="44">
        <v>981169.54</v>
      </c>
      <c r="E17" s="21"/>
      <c r="F17" s="20"/>
    </row>
    <row r="18" spans="1:6" ht="22.5" customHeight="1" thickBot="1" x14ac:dyDescent="0.3">
      <c r="A18" s="45" t="s">
        <v>66</v>
      </c>
      <c r="B18" s="46" t="s">
        <v>8</v>
      </c>
      <c r="C18" s="47">
        <f>C19</f>
        <v>13080494</v>
      </c>
      <c r="D18" s="47">
        <f>D19</f>
        <v>12994600.119999999</v>
      </c>
      <c r="E18" s="21"/>
    </row>
    <row r="19" spans="1:6" ht="18" customHeight="1" thickBot="1" x14ac:dyDescent="0.3">
      <c r="A19" s="48" t="s">
        <v>69</v>
      </c>
      <c r="B19" s="49" t="s">
        <v>8</v>
      </c>
      <c r="C19" s="50">
        <v>13080494</v>
      </c>
      <c r="D19" s="50">
        <v>12994600.119999999</v>
      </c>
      <c r="E19" s="21"/>
    </row>
    <row r="20" spans="1:6" ht="36.75" customHeight="1" thickBot="1" x14ac:dyDescent="0.3">
      <c r="A20" s="45" t="s">
        <v>79</v>
      </c>
      <c r="B20" s="46" t="s">
        <v>8</v>
      </c>
      <c r="C20" s="47">
        <f>C21</f>
        <v>0</v>
      </c>
      <c r="D20" s="47">
        <f>D21</f>
        <v>0</v>
      </c>
      <c r="E20" s="21"/>
    </row>
    <row r="21" spans="1:6" ht="18" customHeight="1" thickBot="1" x14ac:dyDescent="0.3">
      <c r="A21" s="48" t="s">
        <v>69</v>
      </c>
      <c r="B21" s="49" t="s">
        <v>8</v>
      </c>
      <c r="C21" s="50">
        <v>0</v>
      </c>
      <c r="D21" s="50">
        <v>0</v>
      </c>
      <c r="E21" s="21"/>
    </row>
    <row r="22" spans="1:6" ht="18" customHeight="1" thickBot="1" x14ac:dyDescent="0.3">
      <c r="A22" s="45" t="s">
        <v>80</v>
      </c>
      <c r="B22" s="46" t="s">
        <v>8</v>
      </c>
      <c r="C22" s="47">
        <f>C23</f>
        <v>0</v>
      </c>
      <c r="D22" s="47">
        <f>D23</f>
        <v>0</v>
      </c>
      <c r="E22" s="21"/>
    </row>
    <row r="23" spans="1:6" ht="18" customHeight="1" thickBot="1" x14ac:dyDescent="0.3">
      <c r="A23" s="48" t="s">
        <v>69</v>
      </c>
      <c r="B23" s="49" t="s">
        <v>8</v>
      </c>
      <c r="C23" s="50">
        <v>0</v>
      </c>
      <c r="D23" s="50">
        <v>0</v>
      </c>
      <c r="E23" s="21"/>
    </row>
    <row r="24" spans="1:6" ht="21" customHeight="1" thickBot="1" x14ac:dyDescent="0.3">
      <c r="A24" s="51" t="s">
        <v>11</v>
      </c>
      <c r="B24" s="46" t="s">
        <v>8</v>
      </c>
      <c r="C24" s="52">
        <f>C16+C18+C20+C22</f>
        <v>14112779</v>
      </c>
      <c r="D24" s="52">
        <f>D16+D18+D20+D22</f>
        <v>13975769.66</v>
      </c>
      <c r="E24" s="21"/>
    </row>
    <row r="25" spans="1:6" ht="16.5" thickBot="1" x14ac:dyDescent="0.3">
      <c r="A25" s="73" t="s">
        <v>9</v>
      </c>
      <c r="B25" s="74"/>
      <c r="C25" s="110">
        <f>D24/C24%</f>
        <v>99.029182416871961</v>
      </c>
      <c r="D25" s="111"/>
      <c r="E25" s="21"/>
    </row>
    <row r="26" spans="1:6" ht="19.5" customHeight="1" thickBot="1" x14ac:dyDescent="0.3">
      <c r="A26" s="77" t="s">
        <v>10</v>
      </c>
      <c r="B26" s="78"/>
      <c r="C26" s="78"/>
      <c r="D26" s="79"/>
      <c r="E26" s="21"/>
    </row>
    <row r="27" spans="1:6" ht="36" customHeight="1" thickBot="1" x14ac:dyDescent="0.3">
      <c r="A27" s="48" t="s">
        <v>26</v>
      </c>
      <c r="B27" s="49" t="s">
        <v>27</v>
      </c>
      <c r="C27" s="53">
        <v>100</v>
      </c>
      <c r="D27" s="53">
        <v>100</v>
      </c>
      <c r="E27" s="21"/>
    </row>
    <row r="28" spans="1:6" ht="23.25" customHeight="1" thickBot="1" x14ac:dyDescent="0.3">
      <c r="A28" s="48" t="s">
        <v>14</v>
      </c>
      <c r="B28" s="49"/>
      <c r="C28" s="53">
        <v>95</v>
      </c>
      <c r="D28" s="53">
        <v>95</v>
      </c>
      <c r="E28" s="21"/>
    </row>
    <row r="29" spans="1:6" ht="48" thickBot="1" x14ac:dyDescent="0.3">
      <c r="A29" s="48" t="s">
        <v>13</v>
      </c>
      <c r="B29" s="49" t="s">
        <v>27</v>
      </c>
      <c r="C29" s="53">
        <v>85</v>
      </c>
      <c r="D29" s="53">
        <v>100</v>
      </c>
      <c r="E29" s="21"/>
    </row>
    <row r="30" spans="1:6" ht="49.5" customHeight="1" thickBot="1" x14ac:dyDescent="0.3">
      <c r="A30" s="48" t="s">
        <v>64</v>
      </c>
      <c r="B30" s="49" t="s">
        <v>27</v>
      </c>
      <c r="C30" s="53">
        <v>0</v>
      </c>
      <c r="D30" s="53">
        <v>0</v>
      </c>
      <c r="E30" s="21"/>
    </row>
    <row r="31" spans="1:6" ht="33" customHeight="1" thickBot="1" x14ac:dyDescent="0.3">
      <c r="A31" s="48" t="s">
        <v>15</v>
      </c>
      <c r="B31" s="49" t="s">
        <v>27</v>
      </c>
      <c r="C31" s="53">
        <v>0</v>
      </c>
      <c r="D31" s="53">
        <v>0</v>
      </c>
      <c r="E31" s="21"/>
    </row>
    <row r="32" spans="1:6" ht="21.75" customHeight="1" thickBot="1" x14ac:dyDescent="0.3">
      <c r="A32" s="48" t="s">
        <v>82</v>
      </c>
      <c r="B32" s="49" t="s">
        <v>83</v>
      </c>
      <c r="C32" s="53"/>
      <c r="D32" s="53"/>
      <c r="E32" s="21"/>
    </row>
    <row r="33" spans="1:7" ht="16.5" thickBot="1" x14ac:dyDescent="0.3">
      <c r="A33" s="48" t="s">
        <v>81</v>
      </c>
      <c r="B33" s="49" t="s">
        <v>27</v>
      </c>
      <c r="C33" s="53">
        <v>100</v>
      </c>
      <c r="D33" s="53">
        <v>100</v>
      </c>
      <c r="E33" s="21"/>
    </row>
    <row r="34" spans="1:7" ht="16.5" thickBot="1" x14ac:dyDescent="0.3">
      <c r="A34" s="54" t="s">
        <v>11</v>
      </c>
      <c r="B34" s="49"/>
      <c r="C34" s="53">
        <v>7</v>
      </c>
      <c r="D34" s="53">
        <v>7</v>
      </c>
      <c r="E34" s="21"/>
      <c r="F34" s="22"/>
    </row>
    <row r="35" spans="1:7" ht="24.75" customHeight="1" thickBot="1" x14ac:dyDescent="0.3">
      <c r="A35" s="82" t="s">
        <v>12</v>
      </c>
      <c r="B35" s="83"/>
      <c r="C35" s="84">
        <f>D34/C34%</f>
        <v>99.999999999999986</v>
      </c>
      <c r="D35" s="85"/>
      <c r="E35" s="21"/>
    </row>
    <row r="36" spans="1:7" ht="54.75" customHeight="1" thickBot="1" x14ac:dyDescent="0.3">
      <c r="A36" s="86" t="s">
        <v>115</v>
      </c>
      <c r="B36" s="87"/>
      <c r="C36" s="87"/>
      <c r="D36" s="88"/>
      <c r="E36" s="21"/>
    </row>
    <row r="37" spans="1:7" ht="34.5" customHeight="1" thickBot="1" x14ac:dyDescent="0.3">
      <c r="A37" s="86" t="s">
        <v>76</v>
      </c>
      <c r="B37" s="87"/>
      <c r="C37" s="87"/>
      <c r="D37" s="88"/>
      <c r="E37" s="21"/>
      <c r="F37" s="11"/>
      <c r="G37" s="11"/>
    </row>
    <row r="38" spans="1:7" ht="16.5" thickBot="1" x14ac:dyDescent="0.3">
      <c r="A38" s="77" t="s">
        <v>7</v>
      </c>
      <c r="B38" s="78"/>
      <c r="C38" s="78"/>
      <c r="D38" s="79"/>
      <c r="E38" s="21"/>
      <c r="F38" s="11"/>
      <c r="G38" s="11"/>
    </row>
    <row r="39" spans="1:7" ht="24.75" customHeight="1" thickBot="1" x14ac:dyDescent="0.3">
      <c r="A39" s="45" t="s">
        <v>99</v>
      </c>
      <c r="B39" s="46" t="s">
        <v>8</v>
      </c>
      <c r="C39" s="55">
        <f>SUM(C40:C42)</f>
        <v>22670969.43</v>
      </c>
      <c r="D39" s="55">
        <f>SUM(D40:D42)</f>
        <v>18869774.239999998</v>
      </c>
      <c r="E39" s="21"/>
      <c r="F39" s="12"/>
      <c r="G39" s="12"/>
    </row>
    <row r="40" spans="1:7" ht="22.5" customHeight="1" thickBot="1" x14ac:dyDescent="0.3">
      <c r="A40" s="48" t="s">
        <v>69</v>
      </c>
      <c r="B40" s="49" t="s">
        <v>8</v>
      </c>
      <c r="C40" s="56">
        <v>14051369.43</v>
      </c>
      <c r="D40" s="56">
        <f>337648+10594026.62+2576419</f>
        <v>13508093.619999999</v>
      </c>
      <c r="E40" s="21"/>
      <c r="F40" s="11"/>
      <c r="G40" s="11"/>
    </row>
    <row r="41" spans="1:7" ht="20.25" customHeight="1" thickBot="1" x14ac:dyDescent="0.3">
      <c r="A41" s="48" t="s">
        <v>70</v>
      </c>
      <c r="B41" s="49" t="s">
        <v>8</v>
      </c>
      <c r="C41" s="56"/>
      <c r="D41" s="56"/>
      <c r="E41" s="21"/>
      <c r="F41" s="11"/>
      <c r="G41" s="11"/>
    </row>
    <row r="42" spans="1:7" ht="19.5" customHeight="1" thickBot="1" x14ac:dyDescent="0.3">
      <c r="A42" s="48" t="s">
        <v>71</v>
      </c>
      <c r="B42" s="49" t="s">
        <v>8</v>
      </c>
      <c r="C42" s="56">
        <v>8619600</v>
      </c>
      <c r="D42" s="56">
        <v>5361680.62</v>
      </c>
      <c r="E42" s="21"/>
      <c r="F42" s="11"/>
      <c r="G42" s="11"/>
    </row>
    <row r="43" spans="1:7" ht="35.25" customHeight="1" thickBot="1" x14ac:dyDescent="0.3">
      <c r="A43" s="45" t="s">
        <v>100</v>
      </c>
      <c r="B43" s="46" t="s">
        <v>8</v>
      </c>
      <c r="C43" s="55">
        <f>SUM(C44:C46)</f>
        <v>23706080.82</v>
      </c>
      <c r="D43" s="55">
        <f>SUM(D44:D46)</f>
        <v>19898372.68</v>
      </c>
      <c r="E43" s="21"/>
      <c r="F43" s="12"/>
      <c r="G43" s="12"/>
    </row>
    <row r="44" spans="1:7" ht="17.25" customHeight="1" thickBot="1" x14ac:dyDescent="0.3">
      <c r="A44" s="48" t="s">
        <v>69</v>
      </c>
      <c r="B44" s="49" t="s">
        <v>8</v>
      </c>
      <c r="C44" s="56">
        <v>16072396.82</v>
      </c>
      <c r="D44" s="56">
        <f>13069754.75+1777049.34+9200+668594.43</f>
        <v>15524598.52</v>
      </c>
      <c r="E44" s="21"/>
    </row>
    <row r="45" spans="1:7" ht="20.25" customHeight="1" thickBot="1" x14ac:dyDescent="0.3">
      <c r="A45" s="48" t="s">
        <v>70</v>
      </c>
      <c r="B45" s="49" t="s">
        <v>8</v>
      </c>
      <c r="C45" s="56">
        <v>174800</v>
      </c>
      <c r="D45" s="56">
        <v>174800</v>
      </c>
      <c r="E45" s="21"/>
    </row>
    <row r="46" spans="1:7" ht="20.25" customHeight="1" thickBot="1" x14ac:dyDescent="0.3">
      <c r="A46" s="48" t="s">
        <v>71</v>
      </c>
      <c r="B46" s="49" t="s">
        <v>8</v>
      </c>
      <c r="C46" s="56">
        <v>7458884</v>
      </c>
      <c r="D46" s="56">
        <v>4198974.16</v>
      </c>
      <c r="E46" s="21"/>
    </row>
    <row r="47" spans="1:7" ht="57.75" customHeight="1" thickBot="1" x14ac:dyDescent="0.3">
      <c r="A47" s="45" t="s">
        <v>101</v>
      </c>
      <c r="B47" s="46" t="s">
        <v>8</v>
      </c>
      <c r="C47" s="55">
        <f>C48</f>
        <v>0</v>
      </c>
      <c r="D47" s="55">
        <f>D48</f>
        <v>0</v>
      </c>
      <c r="E47" s="21"/>
    </row>
    <row r="48" spans="1:7" ht="24.75" customHeight="1" thickBot="1" x14ac:dyDescent="0.3">
      <c r="A48" s="48" t="s">
        <v>70</v>
      </c>
      <c r="B48" s="49" t="s">
        <v>8</v>
      </c>
      <c r="C48" s="56">
        <v>0</v>
      </c>
      <c r="D48" s="56"/>
      <c r="E48" s="21"/>
    </row>
    <row r="49" spans="1:5" ht="66" customHeight="1" thickBot="1" x14ac:dyDescent="0.3">
      <c r="A49" s="45" t="s">
        <v>102</v>
      </c>
      <c r="B49" s="46" t="s">
        <v>8</v>
      </c>
      <c r="C49" s="55">
        <f>C50</f>
        <v>57968339</v>
      </c>
      <c r="D49" s="55">
        <f>D50</f>
        <v>57968339</v>
      </c>
      <c r="E49" s="21"/>
    </row>
    <row r="50" spans="1:5" ht="24.75" customHeight="1" thickBot="1" x14ac:dyDescent="0.3">
      <c r="A50" s="48" t="s">
        <v>70</v>
      </c>
      <c r="B50" s="49" t="s">
        <v>8</v>
      </c>
      <c r="C50" s="56">
        <v>57968339</v>
      </c>
      <c r="D50" s="56">
        <v>57968339</v>
      </c>
      <c r="E50" s="21"/>
    </row>
    <row r="51" spans="1:5" ht="51.75" customHeight="1" thickBot="1" x14ac:dyDescent="0.3">
      <c r="A51" s="45" t="s">
        <v>103</v>
      </c>
      <c r="B51" s="46" t="s">
        <v>8</v>
      </c>
      <c r="C51" s="55">
        <f>C52</f>
        <v>0</v>
      </c>
      <c r="D51" s="55">
        <f>D52</f>
        <v>0</v>
      </c>
      <c r="E51" s="21"/>
    </row>
    <row r="52" spans="1:5" ht="20.25" customHeight="1" thickBot="1" x14ac:dyDescent="0.3">
      <c r="A52" s="48" t="s">
        <v>70</v>
      </c>
      <c r="B52" s="49" t="s">
        <v>8</v>
      </c>
      <c r="C52" s="56">
        <v>0</v>
      </c>
      <c r="D52" s="56"/>
      <c r="E52" s="21"/>
    </row>
    <row r="53" spans="1:5" ht="151.5" customHeight="1" thickBot="1" x14ac:dyDescent="0.3">
      <c r="A53" s="45" t="s">
        <v>104</v>
      </c>
      <c r="B53" s="49" t="s">
        <v>8</v>
      </c>
      <c r="C53" s="55">
        <f>SUM(C54)</f>
        <v>53308282</v>
      </c>
      <c r="D53" s="55">
        <f>SUM(D54)</f>
        <v>53308282</v>
      </c>
      <c r="E53" s="21"/>
    </row>
    <row r="54" spans="1:5" ht="20.25" customHeight="1" thickBot="1" x14ac:dyDescent="0.3">
      <c r="A54" s="48" t="s">
        <v>70</v>
      </c>
      <c r="B54" s="49" t="s">
        <v>8</v>
      </c>
      <c r="C54" s="56">
        <v>53308282</v>
      </c>
      <c r="D54" s="56">
        <v>53308282</v>
      </c>
      <c r="E54" s="21"/>
    </row>
    <row r="55" spans="1:5" ht="32.25" thickBot="1" x14ac:dyDescent="0.3">
      <c r="A55" s="45" t="s">
        <v>105</v>
      </c>
      <c r="B55" s="46" t="s">
        <v>8</v>
      </c>
      <c r="C55" s="55">
        <f>SUM(C56:C57)</f>
        <v>204000</v>
      </c>
      <c r="D55" s="55">
        <f>SUM(D56:D57)</f>
        <v>149400</v>
      </c>
      <c r="E55" s="21"/>
    </row>
    <row r="56" spans="1:5" ht="19.5" customHeight="1" thickBot="1" x14ac:dyDescent="0.3">
      <c r="A56" s="48" t="s">
        <v>69</v>
      </c>
      <c r="B56" s="49" t="s">
        <v>8</v>
      </c>
      <c r="C56" s="56">
        <v>204000</v>
      </c>
      <c r="D56" s="56">
        <v>149400</v>
      </c>
      <c r="E56" s="21"/>
    </row>
    <row r="57" spans="1:5" ht="19.5" customHeight="1" thickBot="1" x14ac:dyDescent="0.3">
      <c r="A57" s="48" t="s">
        <v>70</v>
      </c>
      <c r="B57" s="49" t="s">
        <v>8</v>
      </c>
      <c r="C57" s="56">
        <v>0</v>
      </c>
      <c r="D57" s="56">
        <v>0</v>
      </c>
      <c r="E57" s="21"/>
    </row>
    <row r="58" spans="1:5" ht="16.5" thickBot="1" x14ac:dyDescent="0.3">
      <c r="A58" s="45" t="s">
        <v>106</v>
      </c>
      <c r="B58" s="46" t="s">
        <v>8</v>
      </c>
      <c r="C58" s="55">
        <f>SUM(C59:C61)</f>
        <v>1926838</v>
      </c>
      <c r="D58" s="55">
        <f>SUM(D59:D61)</f>
        <v>1757798.36</v>
      </c>
      <c r="E58" s="21"/>
    </row>
    <row r="59" spans="1:5" ht="21" customHeight="1" thickBot="1" x14ac:dyDescent="0.3">
      <c r="A59" s="48" t="s">
        <v>69</v>
      </c>
      <c r="B59" s="49" t="s">
        <v>8</v>
      </c>
      <c r="C59" s="56">
        <v>1926838</v>
      </c>
      <c r="D59" s="56">
        <f>1736498.36+300</f>
        <v>1736798.36</v>
      </c>
      <c r="E59" s="21"/>
    </row>
    <row r="60" spans="1:5" ht="21" customHeight="1" thickBot="1" x14ac:dyDescent="0.3">
      <c r="A60" s="48" t="s">
        <v>70</v>
      </c>
      <c r="B60" s="49" t="s">
        <v>8</v>
      </c>
      <c r="C60" s="56">
        <v>0</v>
      </c>
      <c r="D60" s="56"/>
      <c r="E60" s="21"/>
    </row>
    <row r="61" spans="1:5" ht="16.5" thickBot="1" x14ac:dyDescent="0.3">
      <c r="A61" s="48" t="s">
        <v>71</v>
      </c>
      <c r="B61" s="49" t="s">
        <v>8</v>
      </c>
      <c r="C61" s="56">
        <v>0</v>
      </c>
      <c r="D61" s="56">
        <v>21000</v>
      </c>
      <c r="E61" s="21"/>
    </row>
    <row r="62" spans="1:5" ht="16.5" thickBot="1" x14ac:dyDescent="0.3">
      <c r="A62" s="45" t="s">
        <v>107</v>
      </c>
      <c r="B62" s="46" t="s">
        <v>8</v>
      </c>
      <c r="C62" s="55">
        <f>C63</f>
        <v>0</v>
      </c>
      <c r="D62" s="55">
        <f>D63</f>
        <v>0</v>
      </c>
      <c r="E62" s="21"/>
    </row>
    <row r="63" spans="1:5" ht="16.5" thickBot="1" x14ac:dyDescent="0.3">
      <c r="A63" s="48" t="s">
        <v>70</v>
      </c>
      <c r="B63" s="49" t="s">
        <v>8</v>
      </c>
      <c r="C63" s="56">
        <v>0</v>
      </c>
      <c r="D63" s="56">
        <v>0</v>
      </c>
      <c r="E63" s="21"/>
    </row>
    <row r="64" spans="1:5" ht="32.25" thickBot="1" x14ac:dyDescent="0.3">
      <c r="A64" s="45" t="s">
        <v>108</v>
      </c>
      <c r="B64" s="46" t="s">
        <v>8</v>
      </c>
      <c r="C64" s="55">
        <f>SUM(C65:C66)</f>
        <v>993290.33</v>
      </c>
      <c r="D64" s="55">
        <f>SUM(D65:D66)</f>
        <v>802960</v>
      </c>
      <c r="E64" s="21"/>
    </row>
    <row r="65" spans="1:5" ht="16.5" thickBot="1" x14ac:dyDescent="0.3">
      <c r="A65" s="48" t="s">
        <v>69</v>
      </c>
      <c r="B65" s="49" t="s">
        <v>8</v>
      </c>
      <c r="C65" s="56">
        <v>69530.33</v>
      </c>
      <c r="D65" s="56">
        <v>56207.199999999997</v>
      </c>
      <c r="E65" s="21"/>
    </row>
    <row r="66" spans="1:5" ht="16.5" thickBot="1" x14ac:dyDescent="0.3">
      <c r="A66" s="48" t="s">
        <v>70</v>
      </c>
      <c r="B66" s="49" t="s">
        <v>8</v>
      </c>
      <c r="C66" s="56">
        <v>923760</v>
      </c>
      <c r="D66" s="56">
        <v>746752.8</v>
      </c>
      <c r="E66" s="21"/>
    </row>
    <row r="67" spans="1:5" ht="32.25" thickBot="1" x14ac:dyDescent="0.3">
      <c r="A67" s="45" t="s">
        <v>109</v>
      </c>
      <c r="B67" s="46" t="s">
        <v>8</v>
      </c>
      <c r="C67" s="57">
        <f>SUM(C68:C69)</f>
        <v>2684381.32</v>
      </c>
      <c r="D67" s="57">
        <f>SUM(D68:D69)</f>
        <v>2684381.32</v>
      </c>
      <c r="E67" s="21"/>
    </row>
    <row r="68" spans="1:5" ht="16.5" thickBot="1" x14ac:dyDescent="0.3">
      <c r="A68" s="48" t="s">
        <v>69</v>
      </c>
      <c r="B68" s="49" t="s">
        <v>8</v>
      </c>
      <c r="C68" s="56">
        <v>187906.69</v>
      </c>
      <c r="D68" s="56">
        <v>187906.69</v>
      </c>
      <c r="E68" s="21"/>
    </row>
    <row r="69" spans="1:5" ht="16.5" thickBot="1" x14ac:dyDescent="0.3">
      <c r="A69" s="48" t="s">
        <v>70</v>
      </c>
      <c r="B69" s="49" t="s">
        <v>8</v>
      </c>
      <c r="C69" s="56">
        <v>2496474.63</v>
      </c>
      <c r="D69" s="56">
        <v>2496474.63</v>
      </c>
      <c r="E69" s="21"/>
    </row>
    <row r="70" spans="1:5" ht="56.25" customHeight="1" thickBot="1" x14ac:dyDescent="0.3">
      <c r="A70" s="45" t="s">
        <v>110</v>
      </c>
      <c r="B70" s="46" t="s">
        <v>8</v>
      </c>
      <c r="C70" s="57">
        <f>SUM(C71:C73)</f>
        <v>545419.18999999994</v>
      </c>
      <c r="D70" s="57">
        <f>SUM(D71:D73)</f>
        <v>545419.18999999994</v>
      </c>
      <c r="E70" s="21"/>
    </row>
    <row r="71" spans="1:5" ht="16.5" thickBot="1" x14ac:dyDescent="0.3">
      <c r="A71" s="48" t="s">
        <v>69</v>
      </c>
      <c r="B71" s="49" t="s">
        <v>8</v>
      </c>
      <c r="C71" s="56">
        <v>5454.19</v>
      </c>
      <c r="D71" s="56">
        <v>5454.19</v>
      </c>
      <c r="E71" s="21"/>
    </row>
    <row r="72" spans="1:5" ht="16.5" thickBot="1" x14ac:dyDescent="0.3">
      <c r="A72" s="48" t="s">
        <v>70</v>
      </c>
      <c r="B72" s="49" t="s">
        <v>8</v>
      </c>
      <c r="C72" s="56">
        <v>5399.65</v>
      </c>
      <c r="D72" s="56">
        <v>5399.65</v>
      </c>
      <c r="E72" s="21"/>
    </row>
    <row r="73" spans="1:5" ht="16.5" thickBot="1" x14ac:dyDescent="0.3">
      <c r="A73" s="48" t="s">
        <v>88</v>
      </c>
      <c r="B73" s="49" t="s">
        <v>8</v>
      </c>
      <c r="C73" s="56">
        <v>534565.35</v>
      </c>
      <c r="D73" s="56">
        <v>534565.35</v>
      </c>
      <c r="E73" s="21"/>
    </row>
    <row r="74" spans="1:5" ht="48" thickBot="1" x14ac:dyDescent="0.3">
      <c r="A74" s="45" t="s">
        <v>111</v>
      </c>
      <c r="B74" s="46" t="s">
        <v>8</v>
      </c>
      <c r="C74" s="55">
        <f>SUM(C75:C76)</f>
        <v>60215.05</v>
      </c>
      <c r="D74" s="55">
        <f>SUM(D75:D76)</f>
        <v>60215.05</v>
      </c>
      <c r="E74" s="21"/>
    </row>
    <row r="75" spans="1:5" ht="16.5" thickBot="1" x14ac:dyDescent="0.3">
      <c r="A75" s="48" t="s">
        <v>69</v>
      </c>
      <c r="B75" s="49" t="s">
        <v>8</v>
      </c>
      <c r="C75" s="56">
        <v>4215.05</v>
      </c>
      <c r="D75" s="56">
        <v>4215.05</v>
      </c>
      <c r="E75" s="21"/>
    </row>
    <row r="76" spans="1:5" ht="16.5" thickBot="1" x14ac:dyDescent="0.3">
      <c r="A76" s="48" t="s">
        <v>70</v>
      </c>
      <c r="B76" s="49" t="s">
        <v>8</v>
      </c>
      <c r="C76" s="56">
        <v>56000</v>
      </c>
      <c r="D76" s="56">
        <v>56000</v>
      </c>
      <c r="E76" s="21"/>
    </row>
    <row r="77" spans="1:5" ht="32.25" thickBot="1" x14ac:dyDescent="0.3">
      <c r="A77" s="45" t="s">
        <v>112</v>
      </c>
      <c r="B77" s="46" t="s">
        <v>8</v>
      </c>
      <c r="C77" s="55">
        <f>SUM(C78:C79)</f>
        <v>179211.47</v>
      </c>
      <c r="D77" s="55">
        <f>SUM(D78:D79)</f>
        <v>179211.47</v>
      </c>
      <c r="E77" s="21"/>
    </row>
    <row r="78" spans="1:5" ht="16.5" thickBot="1" x14ac:dyDescent="0.3">
      <c r="A78" s="48" t="s">
        <v>69</v>
      </c>
      <c r="B78" s="49" t="s">
        <v>8</v>
      </c>
      <c r="C78" s="56">
        <v>12544.8</v>
      </c>
      <c r="D78" s="56">
        <v>12544.8</v>
      </c>
      <c r="E78" s="21"/>
    </row>
    <row r="79" spans="1:5" ht="16.5" thickBot="1" x14ac:dyDescent="0.3">
      <c r="A79" s="48" t="s">
        <v>70</v>
      </c>
      <c r="B79" s="49" t="s">
        <v>8</v>
      </c>
      <c r="C79" s="56">
        <v>166666.67000000001</v>
      </c>
      <c r="D79" s="56">
        <v>166666.67000000001</v>
      </c>
      <c r="E79" s="21"/>
    </row>
    <row r="80" spans="1:5" ht="95.25" thickBot="1" x14ac:dyDescent="0.3">
      <c r="A80" s="45" t="s">
        <v>113</v>
      </c>
      <c r="B80" s="46" t="s">
        <v>8</v>
      </c>
      <c r="C80" s="55">
        <f>SUM(C81)</f>
        <v>2031120</v>
      </c>
      <c r="D80" s="55">
        <f>SUM(D81)</f>
        <v>2019845.87</v>
      </c>
      <c r="E80" s="21"/>
    </row>
    <row r="81" spans="1:5" ht="16.5" thickBot="1" x14ac:dyDescent="0.3">
      <c r="A81" s="48" t="s">
        <v>88</v>
      </c>
      <c r="B81" s="49" t="s">
        <v>8</v>
      </c>
      <c r="C81" s="56">
        <v>2031120</v>
      </c>
      <c r="D81" s="56">
        <v>2019845.87</v>
      </c>
      <c r="E81" s="21"/>
    </row>
    <row r="82" spans="1:5" ht="48" thickBot="1" x14ac:dyDescent="0.3">
      <c r="A82" s="45" t="s">
        <v>114</v>
      </c>
      <c r="B82" s="46" t="s">
        <v>8</v>
      </c>
      <c r="C82" s="55">
        <f>SUM(C83:C85)</f>
        <v>3033623.66</v>
      </c>
      <c r="D82" s="55">
        <f>SUM(D83:D85)</f>
        <v>3033623.66</v>
      </c>
      <c r="E82" s="21"/>
    </row>
    <row r="83" spans="1:5" ht="16.5" thickBot="1" x14ac:dyDescent="0.3">
      <c r="A83" s="48" t="s">
        <v>69</v>
      </c>
      <c r="B83" s="49" t="s">
        <v>8</v>
      </c>
      <c r="C83" s="56">
        <v>212353.66</v>
      </c>
      <c r="D83" s="56">
        <v>212353.66</v>
      </c>
      <c r="E83" s="21"/>
    </row>
    <row r="84" spans="1:5" ht="16.5" thickBot="1" x14ac:dyDescent="0.3">
      <c r="A84" s="48" t="s">
        <v>70</v>
      </c>
      <c r="B84" s="49" t="s">
        <v>8</v>
      </c>
      <c r="C84" s="56">
        <v>225701.6</v>
      </c>
      <c r="D84" s="56">
        <v>225701.6</v>
      </c>
      <c r="E84" s="21"/>
    </row>
    <row r="85" spans="1:5" ht="16.5" thickBot="1" x14ac:dyDescent="0.3">
      <c r="A85" s="48" t="s">
        <v>88</v>
      </c>
      <c r="B85" s="49" t="s">
        <v>8</v>
      </c>
      <c r="C85" s="56">
        <v>2595568.4</v>
      </c>
      <c r="D85" s="56">
        <v>2595568.4</v>
      </c>
      <c r="E85" s="21"/>
    </row>
    <row r="86" spans="1:5" ht="19.5" customHeight="1" thickBot="1" x14ac:dyDescent="0.3">
      <c r="A86" s="45" t="s">
        <v>89</v>
      </c>
      <c r="B86" s="46" t="s">
        <v>8</v>
      </c>
      <c r="C86" s="55">
        <f>SUM(C87:C88)</f>
        <v>748800</v>
      </c>
      <c r="D86" s="55">
        <f>SUM(D87:D88)</f>
        <v>314228.57</v>
      </c>
      <c r="E86" s="21"/>
    </row>
    <row r="87" spans="1:5" ht="20.25" customHeight="1" thickBot="1" x14ac:dyDescent="0.3">
      <c r="A87" s="48" t="s">
        <v>69</v>
      </c>
      <c r="B87" s="49" t="s">
        <v>8</v>
      </c>
      <c r="C87" s="56">
        <v>224640</v>
      </c>
      <c r="D87" s="56">
        <v>94268.57</v>
      </c>
      <c r="E87" s="21"/>
    </row>
    <row r="88" spans="1:5" ht="16.5" thickBot="1" x14ac:dyDescent="0.3">
      <c r="A88" s="48" t="s">
        <v>70</v>
      </c>
      <c r="B88" s="49" t="s">
        <v>8</v>
      </c>
      <c r="C88" s="56">
        <v>524160</v>
      </c>
      <c r="D88" s="56">
        <v>219960</v>
      </c>
      <c r="E88" s="21"/>
    </row>
    <row r="89" spans="1:5" ht="23.25" customHeight="1" thickBot="1" x14ac:dyDescent="0.3">
      <c r="A89" s="58" t="s">
        <v>11</v>
      </c>
      <c r="B89" s="46" t="s">
        <v>8</v>
      </c>
      <c r="C89" s="59">
        <f>C39+C43+C47+C49+C51+C53+C55+C58+C64+C67+C70+C74+C77+C80+C82+C86</f>
        <v>170060570.27000001</v>
      </c>
      <c r="D89" s="59">
        <f>D39+D43+D47+D49+D51+D53+D55+D58+D64+D67+D70+D74+D77+D80+D82+D86</f>
        <v>161591851.41000003</v>
      </c>
      <c r="E89" s="21"/>
    </row>
    <row r="90" spans="1:5" ht="23.25" customHeight="1" thickBot="1" x14ac:dyDescent="0.3">
      <c r="A90" s="60" t="s">
        <v>9</v>
      </c>
      <c r="B90" s="61"/>
      <c r="C90" s="97">
        <f>D89/C89*100</f>
        <v>95.020174960865731</v>
      </c>
      <c r="D90" s="98"/>
      <c r="E90" s="21"/>
    </row>
    <row r="91" spans="1:5" ht="15.75" x14ac:dyDescent="0.25">
      <c r="A91" s="89" t="s">
        <v>10</v>
      </c>
      <c r="B91" s="90"/>
      <c r="C91" s="90"/>
      <c r="D91" s="91"/>
      <c r="E91" s="21"/>
    </row>
    <row r="92" spans="1:5" ht="47.25" x14ac:dyDescent="0.25">
      <c r="A92" s="42" t="s">
        <v>32</v>
      </c>
      <c r="B92" s="62" t="s">
        <v>38</v>
      </c>
      <c r="C92" s="43">
        <v>824</v>
      </c>
      <c r="D92" s="43">
        <v>846</v>
      </c>
      <c r="E92" s="21"/>
    </row>
    <row r="93" spans="1:5" ht="42" customHeight="1" x14ac:dyDescent="0.25">
      <c r="A93" s="42" t="s">
        <v>117</v>
      </c>
      <c r="B93" s="62" t="s">
        <v>27</v>
      </c>
      <c r="C93" s="43">
        <v>0</v>
      </c>
      <c r="D93" s="43">
        <v>0</v>
      </c>
      <c r="E93" s="21"/>
    </row>
    <row r="94" spans="1:5" ht="33" customHeight="1" x14ac:dyDescent="0.25">
      <c r="A94" s="42" t="s">
        <v>95</v>
      </c>
      <c r="B94" s="43" t="s">
        <v>27</v>
      </c>
      <c r="C94" s="43">
        <v>100</v>
      </c>
      <c r="D94" s="43">
        <v>100</v>
      </c>
      <c r="E94" s="21"/>
    </row>
    <row r="95" spans="1:5" ht="33" customHeight="1" x14ac:dyDescent="0.25">
      <c r="A95" s="42" t="s">
        <v>118</v>
      </c>
      <c r="B95" s="43" t="s">
        <v>27</v>
      </c>
      <c r="C95" s="43">
        <v>100</v>
      </c>
      <c r="D95" s="43">
        <v>100</v>
      </c>
      <c r="E95" s="21"/>
    </row>
    <row r="96" spans="1:5" ht="33" customHeight="1" x14ac:dyDescent="0.25">
      <c r="A96" s="42" t="s">
        <v>35</v>
      </c>
      <c r="B96" s="43" t="s">
        <v>27</v>
      </c>
      <c r="C96" s="43">
        <v>0</v>
      </c>
      <c r="D96" s="43">
        <v>0</v>
      </c>
      <c r="E96" s="21"/>
    </row>
    <row r="97" spans="1:5" ht="33" customHeight="1" x14ac:dyDescent="0.25">
      <c r="A97" s="42" t="s">
        <v>36</v>
      </c>
      <c r="B97" s="43" t="s">
        <v>27</v>
      </c>
      <c r="C97" s="43">
        <v>60</v>
      </c>
      <c r="D97" s="43">
        <v>60</v>
      </c>
      <c r="E97" s="21"/>
    </row>
    <row r="98" spans="1:5" ht="33" customHeight="1" x14ac:dyDescent="0.25">
      <c r="A98" s="42" t="s">
        <v>119</v>
      </c>
      <c r="B98" s="43" t="s">
        <v>27</v>
      </c>
      <c r="C98" s="43">
        <v>0</v>
      </c>
      <c r="D98" s="43">
        <v>0</v>
      </c>
      <c r="E98" s="21"/>
    </row>
    <row r="99" spans="1:5" ht="36.75" customHeight="1" x14ac:dyDescent="0.25">
      <c r="A99" s="42" t="s">
        <v>96</v>
      </c>
      <c r="B99" s="43" t="s">
        <v>27</v>
      </c>
      <c r="C99" s="43">
        <v>100</v>
      </c>
      <c r="D99" s="43">
        <v>100</v>
      </c>
      <c r="E99" s="21"/>
    </row>
    <row r="100" spans="1:5" ht="33.75" customHeight="1" x14ac:dyDescent="0.25">
      <c r="A100" s="42" t="s">
        <v>33</v>
      </c>
      <c r="B100" s="43" t="s">
        <v>27</v>
      </c>
      <c r="C100" s="43">
        <v>0</v>
      </c>
      <c r="D100" s="43">
        <v>0</v>
      </c>
      <c r="E100" s="21"/>
    </row>
    <row r="101" spans="1:5" ht="31.5" x14ac:dyDescent="0.25">
      <c r="A101" s="42" t="s">
        <v>34</v>
      </c>
      <c r="B101" s="43" t="s">
        <v>27</v>
      </c>
      <c r="C101" s="63">
        <v>15</v>
      </c>
      <c r="D101" s="43">
        <v>36.1</v>
      </c>
      <c r="E101" s="21"/>
    </row>
    <row r="102" spans="1:5" ht="31.5" x14ac:dyDescent="0.25">
      <c r="A102" s="42" t="s">
        <v>37</v>
      </c>
      <c r="B102" s="43" t="s">
        <v>27</v>
      </c>
      <c r="C102" s="63">
        <v>7.5</v>
      </c>
      <c r="D102" s="43">
        <v>9.5</v>
      </c>
      <c r="E102" s="21"/>
    </row>
    <row r="103" spans="1:5" ht="31.5" x14ac:dyDescent="0.25">
      <c r="A103" s="42" t="s">
        <v>29</v>
      </c>
      <c r="B103" s="43" t="s">
        <v>27</v>
      </c>
      <c r="C103" s="43">
        <v>100</v>
      </c>
      <c r="D103" s="43">
        <v>100</v>
      </c>
      <c r="E103" s="21"/>
    </row>
    <row r="104" spans="1:5" ht="15.75" x14ac:dyDescent="0.25">
      <c r="A104" s="42" t="s">
        <v>28</v>
      </c>
      <c r="B104" s="43" t="s">
        <v>27</v>
      </c>
      <c r="C104" s="43">
        <v>100</v>
      </c>
      <c r="D104" s="43">
        <v>100</v>
      </c>
      <c r="E104" s="21"/>
    </row>
    <row r="105" spans="1:5" ht="34.5" customHeight="1" x14ac:dyDescent="0.25">
      <c r="A105" s="42" t="s">
        <v>18</v>
      </c>
      <c r="B105" s="43" t="s">
        <v>27</v>
      </c>
      <c r="C105" s="63">
        <v>0</v>
      </c>
      <c r="D105" s="43">
        <v>0.2</v>
      </c>
      <c r="E105" s="21"/>
    </row>
    <row r="106" spans="1:5" ht="31.5" x14ac:dyDescent="0.25">
      <c r="A106" s="42" t="s">
        <v>19</v>
      </c>
      <c r="B106" s="43" t="s">
        <v>27</v>
      </c>
      <c r="C106" s="63">
        <v>2.5</v>
      </c>
      <c r="D106" s="43">
        <v>3</v>
      </c>
      <c r="E106" s="21"/>
    </row>
    <row r="107" spans="1:5" ht="47.25" x14ac:dyDescent="0.25">
      <c r="A107" s="42" t="s">
        <v>20</v>
      </c>
      <c r="B107" s="43" t="s">
        <v>27</v>
      </c>
      <c r="C107" s="63">
        <v>20</v>
      </c>
      <c r="D107" s="43">
        <v>0</v>
      </c>
      <c r="E107" s="21"/>
    </row>
    <row r="108" spans="1:5" ht="24" customHeight="1" x14ac:dyDescent="0.25">
      <c r="A108" s="42" t="s">
        <v>21</v>
      </c>
      <c r="B108" s="43" t="s">
        <v>27</v>
      </c>
      <c r="C108" s="64">
        <v>10</v>
      </c>
      <c r="D108" s="65">
        <v>10.9</v>
      </c>
      <c r="E108" s="21"/>
    </row>
    <row r="109" spans="1:5" ht="34.5" customHeight="1" x14ac:dyDescent="0.25">
      <c r="A109" s="42" t="s">
        <v>22</v>
      </c>
      <c r="B109" s="43" t="s">
        <v>27</v>
      </c>
      <c r="C109" s="66">
        <v>60</v>
      </c>
      <c r="D109" s="43">
        <v>0</v>
      </c>
      <c r="E109" s="21"/>
    </row>
    <row r="110" spans="1:5" ht="34.5" customHeight="1" x14ac:dyDescent="0.25">
      <c r="A110" s="42" t="s">
        <v>86</v>
      </c>
      <c r="B110" s="43" t="s">
        <v>27</v>
      </c>
      <c r="C110" s="66">
        <v>0</v>
      </c>
      <c r="D110" s="43">
        <v>0</v>
      </c>
      <c r="E110" s="21"/>
    </row>
    <row r="111" spans="1:5" ht="34.5" customHeight="1" x14ac:dyDescent="0.25">
      <c r="A111" s="42" t="s">
        <v>84</v>
      </c>
      <c r="B111" s="43" t="s">
        <v>27</v>
      </c>
      <c r="C111" s="66">
        <v>5</v>
      </c>
      <c r="D111" s="43">
        <v>5</v>
      </c>
      <c r="E111" s="21"/>
    </row>
    <row r="112" spans="1:5" ht="54.75" customHeight="1" x14ac:dyDescent="0.25">
      <c r="A112" s="42" t="s">
        <v>23</v>
      </c>
      <c r="B112" s="43" t="s">
        <v>27</v>
      </c>
      <c r="C112" s="66">
        <v>20</v>
      </c>
      <c r="D112" s="43">
        <v>20</v>
      </c>
      <c r="E112" s="21"/>
    </row>
    <row r="113" spans="1:5" ht="34.5" customHeight="1" x14ac:dyDescent="0.25">
      <c r="A113" s="42" t="s">
        <v>24</v>
      </c>
      <c r="B113" s="43" t="s">
        <v>27</v>
      </c>
      <c r="C113" s="66">
        <v>60</v>
      </c>
      <c r="D113" s="43">
        <v>60</v>
      </c>
      <c r="E113" s="21"/>
    </row>
    <row r="114" spans="1:5" ht="31.5" x14ac:dyDescent="0.25">
      <c r="A114" s="42" t="s">
        <v>16</v>
      </c>
      <c r="B114" s="43" t="s">
        <v>27</v>
      </c>
      <c r="C114" s="63">
        <v>50</v>
      </c>
      <c r="D114" s="43">
        <v>50.1</v>
      </c>
      <c r="E114" s="21"/>
    </row>
    <row r="115" spans="1:5" ht="31.5" x14ac:dyDescent="0.25">
      <c r="A115" s="42" t="s">
        <v>17</v>
      </c>
      <c r="B115" s="43" t="s">
        <v>27</v>
      </c>
      <c r="C115" s="43">
        <v>0.1</v>
      </c>
      <c r="D115" s="43">
        <v>0.2</v>
      </c>
      <c r="E115" s="21"/>
    </row>
    <row r="116" spans="1:5" ht="31.5" x14ac:dyDescent="0.25">
      <c r="A116" s="42" t="s">
        <v>25</v>
      </c>
      <c r="B116" s="43" t="s">
        <v>27</v>
      </c>
      <c r="C116" s="43">
        <v>5</v>
      </c>
      <c r="D116" s="43">
        <v>5</v>
      </c>
      <c r="E116" s="21"/>
    </row>
    <row r="117" spans="1:5" ht="31.5" x14ac:dyDescent="0.25">
      <c r="A117" s="42" t="s">
        <v>78</v>
      </c>
      <c r="B117" s="43" t="s">
        <v>27</v>
      </c>
      <c r="C117" s="43">
        <v>5</v>
      </c>
      <c r="D117" s="43">
        <v>10.7</v>
      </c>
      <c r="E117" s="21"/>
    </row>
    <row r="118" spans="1:5" ht="31.5" x14ac:dyDescent="0.25">
      <c r="A118" s="42" t="s">
        <v>31</v>
      </c>
      <c r="B118" s="43" t="s">
        <v>27</v>
      </c>
      <c r="C118" s="43">
        <v>60</v>
      </c>
      <c r="D118" s="43">
        <v>100</v>
      </c>
      <c r="E118" s="21"/>
    </row>
    <row r="119" spans="1:5" ht="31.5" x14ac:dyDescent="0.25">
      <c r="A119" s="42" t="s">
        <v>87</v>
      </c>
      <c r="B119" s="43" t="s">
        <v>27</v>
      </c>
      <c r="C119" s="43">
        <v>0</v>
      </c>
      <c r="D119" s="43">
        <v>10</v>
      </c>
      <c r="E119" s="21"/>
    </row>
    <row r="120" spans="1:5" ht="47.25" x14ac:dyDescent="0.25">
      <c r="A120" s="42" t="s">
        <v>120</v>
      </c>
      <c r="B120" s="43" t="s">
        <v>27</v>
      </c>
      <c r="C120" s="43">
        <v>0</v>
      </c>
      <c r="D120" s="43">
        <v>100</v>
      </c>
      <c r="E120" s="21"/>
    </row>
    <row r="121" spans="1:5" ht="63" x14ac:dyDescent="0.25">
      <c r="A121" s="42" t="s">
        <v>121</v>
      </c>
      <c r="B121" s="43" t="s">
        <v>27</v>
      </c>
      <c r="C121" s="43">
        <v>0</v>
      </c>
      <c r="D121" s="43">
        <v>100</v>
      </c>
      <c r="E121" s="21"/>
    </row>
    <row r="122" spans="1:5" ht="63" x14ac:dyDescent="0.25">
      <c r="A122" s="42" t="s">
        <v>122</v>
      </c>
      <c r="B122" s="43" t="s">
        <v>27</v>
      </c>
      <c r="C122" s="43">
        <v>0</v>
      </c>
      <c r="D122" s="43">
        <v>100</v>
      </c>
      <c r="E122" s="21"/>
    </row>
    <row r="123" spans="1:5" ht="47.25" x14ac:dyDescent="0.25">
      <c r="A123" s="42" t="s">
        <v>123</v>
      </c>
      <c r="B123" s="43" t="s">
        <v>27</v>
      </c>
      <c r="C123" s="43">
        <v>0</v>
      </c>
      <c r="D123" s="43">
        <v>100</v>
      </c>
      <c r="E123" s="21"/>
    </row>
    <row r="124" spans="1:5" ht="31.5" x14ac:dyDescent="0.25">
      <c r="A124" s="42" t="s">
        <v>124</v>
      </c>
      <c r="B124" s="43" t="s">
        <v>27</v>
      </c>
      <c r="C124" s="43">
        <v>100</v>
      </c>
      <c r="D124" s="43">
        <v>100</v>
      </c>
      <c r="E124" s="21"/>
    </row>
    <row r="125" spans="1:5" ht="47.25" x14ac:dyDescent="0.25">
      <c r="A125" s="42" t="s">
        <v>125</v>
      </c>
      <c r="B125" s="43" t="s">
        <v>27</v>
      </c>
      <c r="C125" s="43">
        <v>100</v>
      </c>
      <c r="D125" s="43">
        <v>100</v>
      </c>
      <c r="E125" s="21"/>
    </row>
    <row r="126" spans="1:5" ht="15.75" x14ac:dyDescent="0.25">
      <c r="A126" s="42" t="s">
        <v>30</v>
      </c>
      <c r="B126" s="43" t="s">
        <v>27</v>
      </c>
      <c r="C126" s="43">
        <v>35</v>
      </c>
      <c r="D126" s="43">
        <v>35</v>
      </c>
      <c r="E126" s="21"/>
    </row>
    <row r="127" spans="1:5" ht="15.75" x14ac:dyDescent="0.25">
      <c r="A127" s="67" t="s">
        <v>11</v>
      </c>
      <c r="B127" s="43"/>
      <c r="C127" s="43">
        <v>34</v>
      </c>
      <c r="D127" s="43">
        <v>32</v>
      </c>
      <c r="E127" s="21"/>
    </row>
    <row r="128" spans="1:5" ht="15.75" x14ac:dyDescent="0.25">
      <c r="A128" s="92" t="s">
        <v>12</v>
      </c>
      <c r="B128" s="92"/>
      <c r="C128" s="93">
        <f>D127/C127%</f>
        <v>94.117647058823522</v>
      </c>
      <c r="D128" s="93"/>
      <c r="E128" s="21"/>
    </row>
    <row r="129" spans="1:5" ht="34.5" customHeight="1" thickBot="1" x14ac:dyDescent="0.3">
      <c r="A129" s="94" t="s">
        <v>116</v>
      </c>
      <c r="B129" s="95"/>
      <c r="C129" s="95"/>
      <c r="D129" s="96"/>
      <c r="E129" s="21"/>
    </row>
    <row r="130" spans="1:5" ht="57" customHeight="1" thickBot="1" x14ac:dyDescent="0.3">
      <c r="A130" s="86" t="s">
        <v>77</v>
      </c>
      <c r="B130" s="87"/>
      <c r="C130" s="87"/>
      <c r="D130" s="88"/>
      <c r="E130" s="21"/>
    </row>
    <row r="131" spans="1:5" ht="32.25" customHeight="1" thickBot="1" x14ac:dyDescent="0.3">
      <c r="A131" s="77" t="s">
        <v>7</v>
      </c>
      <c r="B131" s="78"/>
      <c r="C131" s="78"/>
      <c r="D131" s="79"/>
      <c r="E131" s="21"/>
    </row>
    <row r="132" spans="1:5" ht="46.5" customHeight="1" thickBot="1" x14ac:dyDescent="0.3">
      <c r="A132" s="45" t="s">
        <v>67</v>
      </c>
      <c r="B132" s="46" t="s">
        <v>8</v>
      </c>
      <c r="C132" s="47">
        <f>C133</f>
        <v>2035757</v>
      </c>
      <c r="D132" s="47">
        <f>D133</f>
        <v>1296707</v>
      </c>
      <c r="E132" s="21"/>
    </row>
    <row r="133" spans="1:5" ht="21.75" customHeight="1" thickBot="1" x14ac:dyDescent="0.3">
      <c r="A133" s="48" t="s">
        <v>70</v>
      </c>
      <c r="B133" s="49" t="s">
        <v>8</v>
      </c>
      <c r="C133" s="50">
        <v>2035757</v>
      </c>
      <c r="D133" s="50">
        <v>1296707</v>
      </c>
      <c r="E133" s="21"/>
    </row>
    <row r="134" spans="1:5" ht="48" customHeight="1" thickBot="1" x14ac:dyDescent="0.3">
      <c r="A134" s="45" t="s">
        <v>68</v>
      </c>
      <c r="B134" s="46" t="s">
        <v>8</v>
      </c>
      <c r="C134" s="47">
        <f>C135</f>
        <v>176400</v>
      </c>
      <c r="D134" s="47">
        <f>D135</f>
        <v>176400</v>
      </c>
      <c r="E134" s="21"/>
    </row>
    <row r="135" spans="1:5" ht="16.5" thickBot="1" x14ac:dyDescent="0.3">
      <c r="A135" s="48" t="s">
        <v>70</v>
      </c>
      <c r="B135" s="49" t="s">
        <v>8</v>
      </c>
      <c r="C135" s="50">
        <v>176400</v>
      </c>
      <c r="D135" s="50">
        <v>176400</v>
      </c>
      <c r="E135" s="21"/>
    </row>
    <row r="136" spans="1:5" ht="19.5" thickBot="1" x14ac:dyDescent="0.3">
      <c r="A136" s="68" t="s">
        <v>11</v>
      </c>
      <c r="B136" s="49" t="s">
        <v>8</v>
      </c>
      <c r="C136" s="52">
        <f>C132+C134</f>
        <v>2212157</v>
      </c>
      <c r="D136" s="52">
        <f>D132+D134</f>
        <v>1473107</v>
      </c>
      <c r="E136" s="21"/>
    </row>
    <row r="137" spans="1:5" ht="16.5" thickBot="1" x14ac:dyDescent="0.3">
      <c r="A137" s="73" t="s">
        <v>9</v>
      </c>
      <c r="B137" s="74"/>
      <c r="C137" s="75">
        <f>D136/C136%</f>
        <v>66.591430897535759</v>
      </c>
      <c r="D137" s="76"/>
      <c r="E137" s="21"/>
    </row>
    <row r="138" spans="1:5" ht="16.5" thickBot="1" x14ac:dyDescent="0.3">
      <c r="A138" s="77" t="s">
        <v>10</v>
      </c>
      <c r="B138" s="78"/>
      <c r="C138" s="78"/>
      <c r="D138" s="79"/>
      <c r="E138" s="21"/>
    </row>
    <row r="139" spans="1:5" ht="32.25" thickBot="1" x14ac:dyDescent="0.3">
      <c r="A139" s="48" t="s">
        <v>40</v>
      </c>
      <c r="B139" s="49" t="s">
        <v>27</v>
      </c>
      <c r="C139" s="53">
        <v>100</v>
      </c>
      <c r="D139" s="53">
        <v>100</v>
      </c>
      <c r="E139" s="21"/>
    </row>
    <row r="140" spans="1:5" ht="48" thickBot="1" x14ac:dyDescent="0.3">
      <c r="A140" s="48" t="s">
        <v>41</v>
      </c>
      <c r="B140" s="49" t="s">
        <v>27</v>
      </c>
      <c r="C140" s="53">
        <v>100</v>
      </c>
      <c r="D140" s="53">
        <v>100</v>
      </c>
      <c r="E140" s="21"/>
    </row>
    <row r="141" spans="1:5" ht="16.5" thickBot="1" x14ac:dyDescent="0.3">
      <c r="A141" s="54" t="s">
        <v>11</v>
      </c>
      <c r="B141" s="49"/>
      <c r="C141" s="53">
        <v>2</v>
      </c>
      <c r="D141" s="53">
        <v>2</v>
      </c>
      <c r="E141" s="21"/>
    </row>
    <row r="142" spans="1:5" ht="16.5" thickBot="1" x14ac:dyDescent="0.3">
      <c r="A142" s="73" t="s">
        <v>12</v>
      </c>
      <c r="B142" s="74"/>
      <c r="C142" s="80">
        <v>100</v>
      </c>
      <c r="D142" s="81"/>
      <c r="E142" s="21"/>
    </row>
    <row r="143" spans="1:5" ht="15.75" x14ac:dyDescent="0.25">
      <c r="A143" s="69"/>
      <c r="B143" s="30"/>
      <c r="C143" s="70"/>
      <c r="D143" s="70"/>
      <c r="E143" s="9"/>
    </row>
    <row r="144" spans="1:5" ht="15.75" x14ac:dyDescent="0.25">
      <c r="A144" s="69"/>
      <c r="B144" s="30"/>
      <c r="C144" s="30"/>
      <c r="D144" s="30"/>
    </row>
    <row r="145" spans="1:4" ht="15.75" x14ac:dyDescent="0.25">
      <c r="A145" s="71"/>
      <c r="B145" s="71"/>
      <c r="C145" s="72"/>
      <c r="D145" s="72"/>
    </row>
    <row r="146" spans="1:4" ht="15.75" x14ac:dyDescent="0.25">
      <c r="A146" s="71"/>
      <c r="B146" s="71"/>
      <c r="C146" s="71"/>
      <c r="D146" s="71"/>
    </row>
    <row r="147" spans="1:4" ht="15.75" x14ac:dyDescent="0.25">
      <c r="A147" s="71"/>
      <c r="B147" s="71"/>
      <c r="C147" s="71"/>
      <c r="D147" s="71"/>
    </row>
    <row r="148" spans="1:4" ht="15.75" x14ac:dyDescent="0.25">
      <c r="A148" s="71"/>
      <c r="B148" s="71"/>
      <c r="C148" s="71"/>
      <c r="D148" s="71"/>
    </row>
    <row r="149" spans="1:4" ht="15.75" x14ac:dyDescent="0.25">
      <c r="A149" s="71"/>
      <c r="B149" s="71"/>
      <c r="C149" s="71"/>
      <c r="D149" s="71"/>
    </row>
    <row r="150" spans="1:4" ht="15.75" x14ac:dyDescent="0.25">
      <c r="A150" s="14"/>
      <c r="B150" s="14"/>
      <c r="C150" s="14"/>
      <c r="D150" s="14"/>
    </row>
    <row r="151" spans="1:4" x14ac:dyDescent="0.25">
      <c r="A151" s="13"/>
      <c r="B151" s="13"/>
      <c r="C151" s="13"/>
      <c r="D151" s="13"/>
    </row>
    <row r="152" spans="1:4" x14ac:dyDescent="0.25">
      <c r="A152" s="13"/>
      <c r="B152" s="13"/>
      <c r="C152" s="13"/>
      <c r="D152" s="13"/>
    </row>
    <row r="153" spans="1:4" x14ac:dyDescent="0.25">
      <c r="A153" s="13"/>
      <c r="B153" s="13"/>
      <c r="C153" s="13"/>
      <c r="D153" s="13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</sheetData>
  <mergeCells count="30">
    <mergeCell ref="A26:D26"/>
    <mergeCell ref="A6:A7"/>
    <mergeCell ref="B6:B7"/>
    <mergeCell ref="A8:D8"/>
    <mergeCell ref="A9:D9"/>
    <mergeCell ref="A10:D10"/>
    <mergeCell ref="A12:B12"/>
    <mergeCell ref="C12:D12"/>
    <mergeCell ref="A13:D13"/>
    <mergeCell ref="A14:D14"/>
    <mergeCell ref="A15:D15"/>
    <mergeCell ref="A25:B25"/>
    <mergeCell ref="C25:D25"/>
    <mergeCell ref="A131:D131"/>
    <mergeCell ref="A35:B35"/>
    <mergeCell ref="C35:D35"/>
    <mergeCell ref="A36:D36"/>
    <mergeCell ref="A37:D37"/>
    <mergeCell ref="A38:D38"/>
    <mergeCell ref="A91:D91"/>
    <mergeCell ref="A128:B128"/>
    <mergeCell ref="C128:D128"/>
    <mergeCell ref="A129:D129"/>
    <mergeCell ref="A130:D130"/>
    <mergeCell ref="C90:D90"/>
    <mergeCell ref="A137:B137"/>
    <mergeCell ref="C137:D137"/>
    <mergeCell ref="A138:D138"/>
    <mergeCell ref="A142:B142"/>
    <mergeCell ref="C142:D14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9" workbookViewId="0">
      <selection activeCell="E8" sqref="E8:E13"/>
    </sheetView>
  </sheetViews>
  <sheetFormatPr defaultRowHeight="15" x14ac:dyDescent="0.25"/>
  <cols>
    <col min="1" max="1" width="77.7109375" customWidth="1"/>
    <col min="2" max="2" width="15.85546875" customWidth="1"/>
    <col min="3" max="3" width="18.42578125" customWidth="1"/>
    <col min="4" max="4" width="17.85546875" customWidth="1"/>
    <col min="5" max="5" width="21.85546875" customWidth="1"/>
    <col min="6" max="6" width="18.28515625" customWidth="1"/>
    <col min="7" max="7" width="21.85546875" customWidth="1"/>
  </cols>
  <sheetData>
    <row r="1" spans="1:7" x14ac:dyDescent="0.25">
      <c r="G1" t="s">
        <v>52</v>
      </c>
    </row>
    <row r="2" spans="1:7" ht="18.75" x14ac:dyDescent="0.25">
      <c r="A2" s="115" t="s">
        <v>53</v>
      </c>
      <c r="B2" s="115"/>
      <c r="C2" s="115"/>
      <c r="D2" s="115"/>
      <c r="E2" s="115"/>
      <c r="F2" s="115"/>
      <c r="G2" s="115"/>
    </row>
    <row r="3" spans="1:7" ht="18.75" x14ac:dyDescent="0.25">
      <c r="A3" s="115" t="s">
        <v>72</v>
      </c>
      <c r="B3" s="115"/>
      <c r="C3" s="115"/>
      <c r="D3" s="115"/>
      <c r="E3" s="115"/>
      <c r="F3" s="115"/>
      <c r="G3" s="115"/>
    </row>
    <row r="4" spans="1:7" ht="19.5" thickBot="1" x14ac:dyDescent="0.3">
      <c r="A4" s="1"/>
    </row>
    <row r="5" spans="1:7" ht="19.5" thickBot="1" x14ac:dyDescent="0.3">
      <c r="A5" s="116" t="s">
        <v>1</v>
      </c>
      <c r="B5" s="119" t="s">
        <v>42</v>
      </c>
      <c r="C5" s="120"/>
      <c r="D5" s="120"/>
      <c r="E5" s="120"/>
      <c r="F5" s="121"/>
      <c r="G5" s="112" t="s">
        <v>43</v>
      </c>
    </row>
    <row r="6" spans="1:7" ht="37.5" customHeight="1" x14ac:dyDescent="0.25">
      <c r="A6" s="117"/>
      <c r="B6" s="122" t="s">
        <v>44</v>
      </c>
      <c r="C6" s="123"/>
      <c r="D6" s="124"/>
      <c r="E6" s="125" t="s">
        <v>46</v>
      </c>
      <c r="F6" s="126"/>
      <c r="G6" s="113"/>
    </row>
    <row r="7" spans="1:7" ht="37.5" customHeight="1" thickBot="1" x14ac:dyDescent="0.3">
      <c r="A7" s="117"/>
      <c r="B7" s="127" t="s">
        <v>45</v>
      </c>
      <c r="C7" s="128"/>
      <c r="D7" s="129"/>
      <c r="E7" s="130" t="s">
        <v>47</v>
      </c>
      <c r="F7" s="131"/>
      <c r="G7" s="113"/>
    </row>
    <row r="8" spans="1:7" ht="81" customHeight="1" x14ac:dyDescent="0.25">
      <c r="A8" s="117"/>
      <c r="B8" s="112" t="s">
        <v>50</v>
      </c>
      <c r="C8" s="112" t="s">
        <v>63</v>
      </c>
      <c r="D8" s="112" t="s">
        <v>51</v>
      </c>
      <c r="E8" s="112" t="s">
        <v>85</v>
      </c>
      <c r="F8" s="112" t="s">
        <v>126</v>
      </c>
      <c r="G8" s="113"/>
    </row>
    <row r="9" spans="1:7" ht="15" customHeight="1" x14ac:dyDescent="0.25">
      <c r="A9" s="117"/>
      <c r="B9" s="113"/>
      <c r="C9" s="113"/>
      <c r="D9" s="113"/>
      <c r="E9" s="113"/>
      <c r="F9" s="113"/>
      <c r="G9" s="113"/>
    </row>
    <row r="10" spans="1:7" ht="22.5" customHeight="1" x14ac:dyDescent="0.25">
      <c r="A10" s="117"/>
      <c r="B10" s="113"/>
      <c r="C10" s="113"/>
      <c r="D10" s="113"/>
      <c r="E10" s="113"/>
      <c r="F10" s="113"/>
      <c r="G10" s="113"/>
    </row>
    <row r="11" spans="1:7" ht="15" customHeight="1" x14ac:dyDescent="0.25">
      <c r="A11" s="117"/>
      <c r="B11" s="113"/>
      <c r="C11" s="113"/>
      <c r="D11" s="113"/>
      <c r="E11" s="113"/>
      <c r="F11" s="113"/>
      <c r="G11" s="113"/>
    </row>
    <row r="12" spans="1:7" ht="15" customHeight="1" x14ac:dyDescent="0.25">
      <c r="A12" s="117"/>
      <c r="B12" s="113"/>
      <c r="C12" s="113"/>
      <c r="D12" s="113"/>
      <c r="E12" s="113"/>
      <c r="F12" s="113"/>
      <c r="G12" s="113"/>
    </row>
    <row r="13" spans="1:7" ht="8.25" customHeight="1" thickBot="1" x14ac:dyDescent="0.3">
      <c r="A13" s="118"/>
      <c r="B13" s="114"/>
      <c r="C13" s="114"/>
      <c r="D13" s="114"/>
      <c r="E13" s="114"/>
      <c r="F13" s="114"/>
      <c r="G13" s="114"/>
    </row>
    <row r="14" spans="1:7" ht="19.5" thickBot="1" x14ac:dyDescent="0.3">
      <c r="A14" s="23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4" t="s">
        <v>48</v>
      </c>
    </row>
    <row r="15" spans="1:7" ht="38.25" thickBot="1" x14ac:dyDescent="0.3">
      <c r="A15" s="26" t="s">
        <v>90</v>
      </c>
      <c r="B15" s="24"/>
      <c r="C15" s="24"/>
      <c r="D15" s="24">
        <v>3</v>
      </c>
      <c r="E15" s="24">
        <v>1</v>
      </c>
      <c r="F15" s="24"/>
      <c r="G15" s="24">
        <f>SUM(B15:F15)</f>
        <v>4</v>
      </c>
    </row>
    <row r="16" spans="1:7" ht="75.75" thickBot="1" x14ac:dyDescent="0.3">
      <c r="A16" s="26" t="s">
        <v>91</v>
      </c>
      <c r="B16" s="24"/>
      <c r="C16" s="24">
        <v>2</v>
      </c>
      <c r="D16" s="24"/>
      <c r="E16" s="24">
        <v>1</v>
      </c>
      <c r="F16" s="24"/>
      <c r="G16" s="24">
        <f t="shared" ref="G16:G17" si="0">SUM(B16:F16)</f>
        <v>3</v>
      </c>
    </row>
    <row r="17" spans="1:7" ht="113.25" thickBot="1" x14ac:dyDescent="0.3">
      <c r="A17" s="26" t="s">
        <v>92</v>
      </c>
      <c r="B17" s="24"/>
      <c r="C17" s="24"/>
      <c r="D17" s="24">
        <v>3</v>
      </c>
      <c r="E17" s="24">
        <v>1</v>
      </c>
      <c r="F17" s="24"/>
      <c r="G17" s="24">
        <f t="shared" si="0"/>
        <v>4</v>
      </c>
    </row>
    <row r="18" spans="1:7" ht="19.5" thickBot="1" x14ac:dyDescent="0.3">
      <c r="A18" s="26" t="s">
        <v>49</v>
      </c>
      <c r="B18" s="24">
        <f>SUM(B15:B17)</f>
        <v>0</v>
      </c>
      <c r="C18" s="24">
        <f t="shared" ref="C18:G18" si="1">SUM(C15:C17)</f>
        <v>2</v>
      </c>
      <c r="D18" s="24">
        <f t="shared" si="1"/>
        <v>6</v>
      </c>
      <c r="E18" s="24">
        <f t="shared" si="1"/>
        <v>3</v>
      </c>
      <c r="F18" s="24">
        <f t="shared" si="1"/>
        <v>0</v>
      </c>
      <c r="G18" s="24">
        <f t="shared" si="1"/>
        <v>11</v>
      </c>
    </row>
    <row r="19" spans="1:7" ht="18.75" x14ac:dyDescent="0.25">
      <c r="A19" s="2"/>
    </row>
  </sheetData>
  <mergeCells count="14">
    <mergeCell ref="C8:C13"/>
    <mergeCell ref="D8:D13"/>
    <mergeCell ref="E8:E13"/>
    <mergeCell ref="F8:F13"/>
    <mergeCell ref="A2:G2"/>
    <mergeCell ref="A3:G3"/>
    <mergeCell ref="A5:A13"/>
    <mergeCell ref="B5:F5"/>
    <mergeCell ref="G5:G13"/>
    <mergeCell ref="B6:D6"/>
    <mergeCell ref="E6:F6"/>
    <mergeCell ref="B7:D7"/>
    <mergeCell ref="E7:F7"/>
    <mergeCell ref="B8:B13"/>
  </mergeCells>
  <pageMargins left="0.7" right="0.7" top="0.75" bottom="0.75" header="0.3" footer="0.3"/>
  <pageSetup paperSize="9" scale="6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topLeftCell="A4" workbookViewId="0">
      <selection activeCell="A7" sqref="A7:A8"/>
    </sheetView>
  </sheetViews>
  <sheetFormatPr defaultRowHeight="15" x14ac:dyDescent="0.25"/>
  <cols>
    <col min="1" max="1" width="52.5703125" customWidth="1"/>
    <col min="2" max="2" width="55.7109375" customWidth="1"/>
  </cols>
  <sheetData>
    <row r="1" spans="1:2" ht="33.75" customHeight="1" x14ac:dyDescent="0.25">
      <c r="A1" s="13"/>
      <c r="B1" s="14" t="s">
        <v>59</v>
      </c>
    </row>
    <row r="2" spans="1:2" ht="43.5" customHeight="1" x14ac:dyDescent="0.25">
      <c r="A2" s="134" t="s">
        <v>54</v>
      </c>
      <c r="B2" s="134"/>
    </row>
    <row r="3" spans="1:2" ht="93" customHeight="1" x14ac:dyDescent="0.25">
      <c r="A3" s="135" t="s">
        <v>94</v>
      </c>
      <c r="B3" s="135"/>
    </row>
    <row r="4" spans="1:2" ht="18.75" x14ac:dyDescent="0.25">
      <c r="A4" s="15"/>
      <c r="B4" s="13"/>
    </row>
    <row r="5" spans="1:2" ht="15.75" thickBot="1" x14ac:dyDescent="0.3">
      <c r="A5" s="16" t="s">
        <v>55</v>
      </c>
      <c r="B5" s="13"/>
    </row>
    <row r="6" spans="1:2" ht="57" thickBot="1" x14ac:dyDescent="0.3">
      <c r="A6" s="17" t="s">
        <v>56</v>
      </c>
      <c r="B6" s="18" t="s">
        <v>57</v>
      </c>
    </row>
    <row r="7" spans="1:2" ht="55.5" customHeight="1" x14ac:dyDescent="0.25">
      <c r="A7" s="132" t="s">
        <v>129</v>
      </c>
      <c r="B7" s="27" t="s">
        <v>128</v>
      </c>
    </row>
    <row r="8" spans="1:2" ht="19.5" thickBot="1" x14ac:dyDescent="0.3">
      <c r="A8" s="133"/>
      <c r="B8" s="28" t="s">
        <v>127</v>
      </c>
    </row>
    <row r="9" spans="1:2" ht="18.75" x14ac:dyDescent="0.25">
      <c r="A9" s="19"/>
      <c r="B9" s="13"/>
    </row>
    <row r="10" spans="1:2" ht="37.5" x14ac:dyDescent="0.25">
      <c r="A10" s="19" t="s">
        <v>58</v>
      </c>
      <c r="B10" s="13"/>
    </row>
  </sheetData>
  <mergeCells count="3">
    <mergeCell ref="A7:A8"/>
    <mergeCell ref="A2:B2"/>
    <mergeCell ref="A3:B3"/>
  </mergeCells>
  <pageMargins left="0.7" right="0.7" top="0.75" bottom="0.75" header="0.3" footer="0.3"/>
  <pageSetup paperSize="9" scale="8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A2" workbookViewId="0">
      <selection activeCell="A5" sqref="A5"/>
    </sheetView>
  </sheetViews>
  <sheetFormatPr defaultRowHeight="15" x14ac:dyDescent="0.25"/>
  <cols>
    <col min="1" max="1" width="46.7109375" customWidth="1"/>
    <col min="2" max="2" width="44" customWidth="1"/>
  </cols>
  <sheetData>
    <row r="1" spans="1:6" x14ac:dyDescent="0.25">
      <c r="B1" t="s">
        <v>62</v>
      </c>
    </row>
    <row r="3" spans="1:6" ht="94.5" customHeight="1" thickBot="1" x14ac:dyDescent="0.3">
      <c r="A3" s="136" t="s">
        <v>93</v>
      </c>
      <c r="B3" s="136"/>
      <c r="C3" s="3"/>
      <c r="D3" s="3"/>
      <c r="E3" s="3"/>
      <c r="F3" s="3"/>
    </row>
    <row r="4" spans="1:6" ht="18.75" x14ac:dyDescent="0.25">
      <c r="A4" s="4" t="s">
        <v>60</v>
      </c>
      <c r="B4" s="5" t="s">
        <v>61</v>
      </c>
    </row>
    <row r="5" spans="1:6" ht="132.75" customHeight="1" x14ac:dyDescent="0.25">
      <c r="A5" s="6" t="s">
        <v>129</v>
      </c>
      <c r="B5" s="6" t="s">
        <v>130</v>
      </c>
    </row>
  </sheetData>
  <mergeCells count="1">
    <mergeCell ref="A3:B3"/>
  </mergeCells>
  <pageMargins left="0.7" right="0.7" top="0.75" bottom="0.75" header="0.3" footer="0.3"/>
  <pageSetup paperSize="9" scale="9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6 для отчета и тал7,8,9</vt:lpstr>
      <vt:lpstr>таблица 7 </vt:lpstr>
      <vt:lpstr>Таблица 8  </vt:lpstr>
      <vt:lpstr> Таблица 9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2021-02-25T10:28:44Z</cp:lastPrinted>
  <dcterms:created xsi:type="dcterms:W3CDTF">2015-03-24T08:27:44Z</dcterms:created>
  <dcterms:modified xsi:type="dcterms:W3CDTF">2021-03-10T08:08:24Z</dcterms:modified>
</cp:coreProperties>
</file>